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7400" windowHeight="978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58" i="1"/>
  <c r="C37"/>
  <c r="C67"/>
  <c r="C30"/>
  <c r="C29"/>
  <c r="C352"/>
  <c r="C198"/>
  <c r="C197"/>
  <c r="C196"/>
  <c r="C195"/>
  <c r="C191"/>
  <c r="C189"/>
  <c r="C188"/>
  <c r="C187"/>
  <c r="C185"/>
  <c r="C183"/>
  <c r="C181"/>
  <c r="C180"/>
  <c r="C179"/>
  <c r="C178"/>
  <c r="C176"/>
  <c r="C175"/>
  <c r="C174"/>
  <c r="C173"/>
  <c r="C172"/>
  <c r="C171"/>
  <c r="C170"/>
  <c r="C169"/>
  <c r="C168"/>
  <c r="C166"/>
  <c r="C165"/>
  <c r="C405"/>
  <c r="C403"/>
  <c r="C184" s="1"/>
  <c r="C31" s="1"/>
  <c r="C389"/>
  <c r="C388" s="1"/>
  <c r="C378"/>
  <c r="C377" s="1"/>
  <c r="C376" s="1"/>
  <c r="C366"/>
  <c r="C365" s="1"/>
  <c r="C355"/>
  <c r="C353"/>
  <c r="C329"/>
  <c r="C340"/>
  <c r="C339" s="1"/>
  <c r="C314"/>
  <c r="C313" s="1"/>
  <c r="C312" s="1"/>
  <c r="C308"/>
  <c r="C186" s="1"/>
  <c r="C32" s="1"/>
  <c r="C300"/>
  <c r="C285"/>
  <c r="C277"/>
  <c r="C264"/>
  <c r="C263" s="1"/>
  <c r="C258"/>
  <c r="C255"/>
  <c r="C243"/>
  <c r="C242" s="1"/>
  <c r="C239"/>
  <c r="C231"/>
  <c r="C217"/>
  <c r="C216" s="1"/>
  <c r="C215" s="1"/>
  <c r="C219" s="1"/>
  <c r="C207"/>
  <c r="C206" s="1"/>
  <c r="C205" s="1"/>
  <c r="C209" s="1"/>
  <c r="C15"/>
  <c r="C401"/>
  <c r="C182" s="1"/>
  <c r="C441"/>
  <c r="C440" s="1"/>
  <c r="C432"/>
  <c r="C431" s="1"/>
  <c r="C428"/>
  <c r="C427" s="1"/>
  <c r="C421"/>
  <c r="C420" s="1"/>
  <c r="C415"/>
  <c r="C414" s="1"/>
  <c r="C326"/>
  <c r="C325" s="1"/>
  <c r="C324" s="1"/>
  <c r="C297"/>
  <c r="C287"/>
  <c r="C190" s="1"/>
  <c r="C228"/>
  <c r="C154"/>
  <c r="C152"/>
  <c r="C150"/>
  <c r="C148"/>
  <c r="C143"/>
  <c r="C141"/>
  <c r="C135"/>
  <c r="C131"/>
  <c r="C124"/>
  <c r="C120"/>
  <c r="C119" s="1"/>
  <c r="C117"/>
  <c r="C115"/>
  <c r="C109"/>
  <c r="C101"/>
  <c r="C98"/>
  <c r="C96"/>
  <c r="C94"/>
  <c r="C92"/>
  <c r="C87"/>
  <c r="C85"/>
  <c r="C83"/>
  <c r="C79"/>
  <c r="C68"/>
  <c r="C66"/>
  <c r="C64"/>
  <c r="C61"/>
  <c r="C59"/>
  <c r="C40"/>
  <c r="C34"/>
  <c r="C22"/>
  <c r="C20"/>
  <c r="C6"/>
  <c r="C164" l="1"/>
  <c r="C27" s="1"/>
  <c r="C177"/>
  <c r="C193"/>
  <c r="C48" s="1"/>
  <c r="C167"/>
  <c r="C28" s="1"/>
  <c r="C26" s="1"/>
  <c r="C25" s="1"/>
  <c r="C194"/>
  <c r="C400"/>
  <c r="C399" s="1"/>
  <c r="C407" s="1"/>
  <c r="C351"/>
  <c r="C296"/>
  <c r="C295" s="1"/>
  <c r="C318" s="1"/>
  <c r="C276"/>
  <c r="C254"/>
  <c r="C253" s="1"/>
  <c r="C275"/>
  <c r="C289" s="1"/>
  <c r="C227"/>
  <c r="C226" s="1"/>
  <c r="C413"/>
  <c r="C426"/>
  <c r="C387"/>
  <c r="C78"/>
  <c r="C100"/>
  <c r="C338"/>
  <c r="C364"/>
  <c r="C63"/>
  <c r="C241"/>
  <c r="C5"/>
  <c r="C123"/>
  <c r="C134"/>
  <c r="C133" s="1"/>
  <c r="C39"/>
  <c r="C412" l="1"/>
  <c r="C163"/>
  <c r="C393"/>
  <c r="C370"/>
  <c r="C247"/>
  <c r="C345"/>
  <c r="C262"/>
  <c r="C192" s="1"/>
  <c r="C77"/>
  <c r="C156" s="1"/>
  <c r="C57"/>
  <c r="C38"/>
  <c r="C56" s="1"/>
  <c r="C162" l="1"/>
  <c r="C269"/>
  <c r="C199" s="1"/>
  <c r="C71"/>
</calcChain>
</file>

<file path=xl/sharedStrings.xml><?xml version="1.0" encoding="utf-8"?>
<sst xmlns="http://schemas.openxmlformats.org/spreadsheetml/2006/main" count="459" uniqueCount="184">
  <si>
    <t>А. БУЏЕТСКИ ПРИХОДИ</t>
  </si>
  <si>
    <t>Порески приходи</t>
  </si>
  <si>
    <t>Приходи од пореза на доходак и добит</t>
  </si>
  <si>
    <t>Доприноси за социјално осигурање</t>
  </si>
  <si>
    <t>Порези на лична примања и приходе од самосталне дјелатности</t>
  </si>
  <si>
    <t>Порези на имовину</t>
  </si>
  <si>
    <t>Порези на промет производа и услуга</t>
  </si>
  <si>
    <t>Царине и увозне даџбине</t>
  </si>
  <si>
    <t>Индиректни порези дозначени од УИО</t>
  </si>
  <si>
    <t>Остали порески приходи</t>
  </si>
  <si>
    <t>Непорески приходи</t>
  </si>
  <si>
    <t>Приходи од финансијске и нефинансијске имовине и позитивних курсних разлика</t>
  </si>
  <si>
    <t>Накнаде, таксе и приходи од пружања јавних услуга</t>
  </si>
  <si>
    <t>Новчане казне</t>
  </si>
  <si>
    <t>Остали непорески приходи</t>
  </si>
  <si>
    <t>Грантови</t>
  </si>
  <si>
    <t>Трансфери између буџетских јединица</t>
  </si>
  <si>
    <t>Трансфери између буџетских јединица различитих нивоа власти</t>
  </si>
  <si>
    <t>Трансфери између буџетских јединица истог нивоа власти</t>
  </si>
  <si>
    <t>Б. БУЏЕТСКИ РАСХОДИ</t>
  </si>
  <si>
    <t>Текући расходи</t>
  </si>
  <si>
    <t>Расходи за лична примања</t>
  </si>
  <si>
    <t>Расходи по основу коришћења роба и услуга</t>
  </si>
  <si>
    <t>Расходи финансирања и други финансијски трошкови</t>
  </si>
  <si>
    <t>Субвенције</t>
  </si>
  <si>
    <t>Дознаке на име социјалне заштите које се исплаћују из буџета Републике, општина и градова</t>
  </si>
  <si>
    <t>Дознаке на име социјалне заштите које исплаћују институције обавезног социјалног осигурања</t>
  </si>
  <si>
    <t>***</t>
  </si>
  <si>
    <t>Буџетска резерва</t>
  </si>
  <si>
    <t>В. БРУТО БУЏЕТСКИ СУФИЦИТ/ДЕФИЦИТ (А-Б)</t>
  </si>
  <si>
    <t>Г. НЕТО ИЗДАЦИ ЗА НЕФИНАНСИЈСКУ ИМОВИНУ (I-II)</t>
  </si>
  <si>
    <t>I  Примици за нефинансијску имовину</t>
  </si>
  <si>
    <t>Примици за произведену сталну имовину</t>
  </si>
  <si>
    <t>Примици за драгоцјености</t>
  </si>
  <si>
    <t>Примици за непроизведену сталну имовину</t>
  </si>
  <si>
    <t>Примици за стратешке залихе</t>
  </si>
  <si>
    <t>Примици од залиха материјала, учинака, робе и ситног инвентара, амбалаже и сл.</t>
  </si>
  <si>
    <t>Примици по основу пореза на додату вриједност</t>
  </si>
  <si>
    <t>II Издаци за нефинансијску имовину</t>
  </si>
  <si>
    <t>Издаци за произведену сталну имовину</t>
  </si>
  <si>
    <t>Издаци за драгоцјености</t>
  </si>
  <si>
    <t>Издаци за непроизведену сталну имовину</t>
  </si>
  <si>
    <t>Издаци за сталну имовину намијењену продаји</t>
  </si>
  <si>
    <t>Примици од продаје сталне имовине намијењене продаји и обустављених пословања</t>
  </si>
  <si>
    <t>Издаци за стартешке залихе</t>
  </si>
  <si>
    <t>Издаци за залихе материјала, робе и ситног инвентара, амбалаже и сл.</t>
  </si>
  <si>
    <t>Издаци по основу пореза на додату вриједност</t>
  </si>
  <si>
    <t>Д. БУЏЕТСКИ СУФИЦИТ/ДЕФИЦИТ (В+Г)</t>
  </si>
  <si>
    <t>Ђ. НЕТО ФИНАНСИРАЊЕ (Е+Ж+З+И)</t>
  </si>
  <si>
    <t>I Примици од финансијске имовине</t>
  </si>
  <si>
    <t>****</t>
  </si>
  <si>
    <t>Примици од финансијске имовине</t>
  </si>
  <si>
    <t>II Издаци за финансијску имовину</t>
  </si>
  <si>
    <t>Издаци за финансијску имовину</t>
  </si>
  <si>
    <t>Ж. НЕТО ЗАДУЖИВАЊЕ (I-II)</t>
  </si>
  <si>
    <t>I Примици од краткорочног и дугорочног задуживања</t>
  </si>
  <si>
    <t>Примици од краткорочног и дугорочног задуживања</t>
  </si>
  <si>
    <t>II Издаци за отплату дугова</t>
  </si>
  <si>
    <t>Издаци за отплату дугова</t>
  </si>
  <si>
    <t>З. Примици од рефундације отплаћених зајмова</t>
  </si>
  <si>
    <t>Примици од рефундације отплаћених зајмова</t>
  </si>
  <si>
    <t>И. РАСПОДЈЕЛА СУФИЦИТА ИЗ РАНИЈИХ ПЕРИОДА</t>
  </si>
  <si>
    <t>Ј. РАЗЛИКА У ФИНАНСИРАЊУ (Д+Ђ)</t>
  </si>
  <si>
    <t>БУЏЕТСКИ ПРИХОДИ</t>
  </si>
  <si>
    <t xml:space="preserve">П о р е с к и  пр и х о д и </t>
  </si>
  <si>
    <t>Порези на доходак</t>
  </si>
  <si>
    <t>Порези на добит правних лица</t>
  </si>
  <si>
    <t>Порези на приходе од капиталних добитака</t>
  </si>
  <si>
    <t>Порези на насљеђе и поклоне</t>
  </si>
  <si>
    <t>Порези на финансијске и капиталне трансакције</t>
  </si>
  <si>
    <t>Остали порези на имовину</t>
  </si>
  <si>
    <t>Н е п о р е с к и  п р и х о д и</t>
  </si>
  <si>
    <t>Приходи од дивиденде, учешћа у капиталу и сличних права</t>
  </si>
  <si>
    <t>Приходи од закупа и ренте</t>
  </si>
  <si>
    <t>Приходи од камата на готовину и готовинске еквиваленте</t>
  </si>
  <si>
    <t>Приходи од хартија од вриједности и финансијских деривата</t>
  </si>
  <si>
    <t>Приходи од камата и осталих накнада за дате зајмове</t>
  </si>
  <si>
    <t>Приходи по основу ефективних позитивних курсних разлика</t>
  </si>
  <si>
    <t>Остали приходи од имовине</t>
  </si>
  <si>
    <t>Административне накнаде и таксе</t>
  </si>
  <si>
    <t>Судске накнаде и таксе</t>
  </si>
  <si>
    <t>Комуналне накнаде и таксе</t>
  </si>
  <si>
    <t>Накнаде по разним основима</t>
  </si>
  <si>
    <t>Приходи од пружања јавних услуга</t>
  </si>
  <si>
    <t>Г р а н т о в и</t>
  </si>
  <si>
    <t>ПРИМИЦИ ЗА НЕФИНАНСИЈСКУ ИМОВИНУ</t>
  </si>
  <si>
    <t xml:space="preserve">БУЏЕТСКИ РАСХОДИ </t>
  </si>
  <si>
    <t>Грантови из иностранства</t>
  </si>
  <si>
    <t>Грантови из земље</t>
  </si>
  <si>
    <t>Т р а  н с ф е р и   и з м е ђ у  б у џ е т с к и х  ј е д и н и ц а</t>
  </si>
  <si>
    <t>Трансфери заједничким институцијама</t>
  </si>
  <si>
    <t>Трансфери ентитету</t>
  </si>
  <si>
    <t>Трансфери јединицама локалне самоуправе</t>
  </si>
  <si>
    <t>Трансфери мјесним заједницама</t>
  </si>
  <si>
    <t>Трансфери фондовима</t>
  </si>
  <si>
    <t>Трансфери осталим нивоима власти</t>
  </si>
  <si>
    <t>П р и м и ц и   з а  н е ф и н а н с и ј с к у   и м о в и н у</t>
  </si>
  <si>
    <t>Примици за зграде и објекте</t>
  </si>
  <si>
    <t>Примици за постројења и опрему</t>
  </si>
  <si>
    <t>Примици за биолошку имовину</t>
  </si>
  <si>
    <t>Примици за инвестициону имовину</t>
  </si>
  <si>
    <t>Примици за осталу произведену имовину</t>
  </si>
  <si>
    <t>Примици за земљиште</t>
  </si>
  <si>
    <t>Примици за подземна и површинска налазишта</t>
  </si>
  <si>
    <t>Примици за остала природана добра</t>
  </si>
  <si>
    <t>Примици за осталу непроизведену имовину</t>
  </si>
  <si>
    <t>УКУПНИ БУЏЕТСКИ ПРИХОДИ И ПРИМИЦИ ЗА НЕФИНАНСИЈСКУ ИМОВИНУ</t>
  </si>
  <si>
    <t>Т е к у ћ и  р а с х о д и</t>
  </si>
  <si>
    <t>Расходи за бруто плате</t>
  </si>
  <si>
    <t>Расходи за бруто накнаде  трошкова и осталих личних примања запослених</t>
  </si>
  <si>
    <t>Расходи по основу коришћења робе и услуга</t>
  </si>
  <si>
    <t>Расходи по основу закупа</t>
  </si>
  <si>
    <t>Расходи по основу утрошка енергије, комуналних, комуникационих и транспортних услуга</t>
  </si>
  <si>
    <t>Расходи за режијски материјал</t>
  </si>
  <si>
    <t>Расходи за материјал за посебне намјене</t>
  </si>
  <si>
    <t>Расходи за текуће одржавање</t>
  </si>
  <si>
    <t>Расходи по основу путовања и смјештаја</t>
  </si>
  <si>
    <t>Расходи за стручне услуге</t>
  </si>
  <si>
    <t>Расходи за услуге одржавања јавних површина и заштите животне средине</t>
  </si>
  <si>
    <t>ИЗДАЦИ ЗА НЕФИНАНСИЈСКУ ИМОВИНУ</t>
  </si>
  <si>
    <t>Остали расходи по основу коришћења робе и услуга</t>
  </si>
  <si>
    <t>Расходи по основу камата на хартије од вриједности</t>
  </si>
  <si>
    <t>Расходи по основу камата на примљене зајмове у земљи</t>
  </si>
  <si>
    <t>Расходи по основу камата на примљене зајмове из иностранства</t>
  </si>
  <si>
    <t>Расходи по основу затезних камата</t>
  </si>
  <si>
    <t>Грантови у земљи</t>
  </si>
  <si>
    <t>Дознаке на име социјалне заштите које се исплаћују из буџета Републике</t>
  </si>
  <si>
    <t>Дознаке грађанима које се исплаћују из буџета Републике, општина и градова</t>
  </si>
  <si>
    <t>Дознаке пружаоцима услуга социјалне заштите које се исплаћују из будзета Републике, општина и градова</t>
  </si>
  <si>
    <t>Дознаке другим институцијама обавезног социјалног осигурања које се исплаћују из буџета Републике, општина и градова</t>
  </si>
  <si>
    <t>И з д а ц и   з а   н е ф и н а н с и ј с к у   и м о в и н у</t>
  </si>
  <si>
    <t xml:space="preserve">Издаци за изградњу и прибављање зграда и објеката </t>
  </si>
  <si>
    <t>Издаци за инвестиционо одржавање, реконструкцију и адаптацију зграда и објеката</t>
  </si>
  <si>
    <t>Издаци за набавку постројења и опреме</t>
  </si>
  <si>
    <t>Издаци за нематеријалну произведену имовину</t>
  </si>
  <si>
    <t>УКУПНИ БУЏЕТСКИ РАСХОДИ И ИЗДАЦИ ЗА НЕФИНАНСИЈСКУ ИМОВИНУ</t>
  </si>
  <si>
    <t xml:space="preserve">Ф И Н А Н С И Р А Њ Е </t>
  </si>
  <si>
    <t>Н Е Т О   П Р И М И Ц И   О Д   Ф И Н А Н С И Ј С К Е   И М О В И Н Е</t>
  </si>
  <si>
    <t>П р и м и ц и  о д   ф и н а н с и ј с к е   и м о в и н е</t>
  </si>
  <si>
    <t>Примици од хартија од вриједности у земљи</t>
  </si>
  <si>
    <t>Примици за акције и учешћа у капиталу</t>
  </si>
  <si>
    <t>Примици од финансијских деривата</t>
  </si>
  <si>
    <t>Примици од наплате датих зајмова</t>
  </si>
  <si>
    <t>И з д а ц и  з а   ф и н а н с и ј с к у   и м о в и н у</t>
  </si>
  <si>
    <t>Издаци за хартије од вриједности</t>
  </si>
  <si>
    <t>Издаци за акције и учешћа у капиталу</t>
  </si>
  <si>
    <t>Издаци за финансијске деривате</t>
  </si>
  <si>
    <t>Издаци за дате зајмове</t>
  </si>
  <si>
    <t>Н Е Т О  З А Д У Ж И В А Њ Е</t>
  </si>
  <si>
    <t>П р и м и ц и  о д  з а д у ж и в а њ а</t>
  </si>
  <si>
    <t>Примици од задуживања</t>
  </si>
  <si>
    <t>Примици од краткорочног задуживања</t>
  </si>
  <si>
    <t>Примици од дугорочног задуживања</t>
  </si>
  <si>
    <t>И з д а ц и  з а  о т п л а т у  д у г о в а</t>
  </si>
  <si>
    <t>Издаци за исплату главнице по хартијама од вриједности</t>
  </si>
  <si>
    <t>Издаци за отплату дуга по финансијским дериватима</t>
  </si>
  <si>
    <t>Издаци за отплату главнице зајмова примљених из иностранства</t>
  </si>
  <si>
    <t>Издаци за отплату главнице примљених зајмова у земљи</t>
  </si>
  <si>
    <t>Издаци за отплату главнице преузетих зајмова</t>
  </si>
  <si>
    <t>аааИздаци за отплату зајмова кохји се рефундирају</t>
  </si>
  <si>
    <t>Издаци за отплату осталих дугова</t>
  </si>
  <si>
    <t>П р и м и ц и   о д   з а д у ж и в а њ а</t>
  </si>
  <si>
    <t>РАСПОДЈЕЛА СУФИЦИТА ИЗ РАНИЈИХ ПЕРИОДА</t>
  </si>
  <si>
    <t>БУЏЕТСКИ РАСХОДИ УКУПНО</t>
  </si>
  <si>
    <t xml:space="preserve">       БУЏЕТ ОПШТИНЕ ШИПОВО ЗА 2014. ГОДИНУ - ОПШТИ ДИО</t>
  </si>
  <si>
    <t>Економски</t>
  </si>
  <si>
    <t>код</t>
  </si>
  <si>
    <t xml:space="preserve">О п и с </t>
  </si>
  <si>
    <t xml:space="preserve">Буџет </t>
  </si>
  <si>
    <t>за 2014. годину</t>
  </si>
  <si>
    <t xml:space="preserve">     БУЏЕТ ОПШТИНЕ ШИПОВО ЗА 2014. ГОДИНУ - БУЏЕТСКИ ПРИХОДИ И ПРИМИЦИ ЗА НЕФИНАНСИЈСКУ ИМОВИНУ</t>
  </si>
  <si>
    <t>Опис</t>
  </si>
  <si>
    <t xml:space="preserve">   БУЏЕТ ОПШТИНЕ ШИПОВО ЗА 2014. ГОДИНУ - БУЏЕТСКИ РАСХОДИ И ИЗДАЦИ ЗА НЕФИНАНСИЈСКУ ИМОВИНУ</t>
  </si>
  <si>
    <t>СЛУЖБА НАЧЕЛНИКА БР.П.Ј.120</t>
  </si>
  <si>
    <t>СЛУЖБА СКУПШТИНЕ БР.П.Ј.110</t>
  </si>
  <si>
    <t>ОПШТИНСКА АДМИНИСТРАТИВНА СЛУЖБА БР.П.Ј.130</t>
  </si>
  <si>
    <t>ИНВЕСТИЦИЈЕ БР.П.Ј.170</t>
  </si>
  <si>
    <t>ОСТАЛА БУЏЕТСКА ПОТРОШЊА БР.П.Ј.190</t>
  </si>
  <si>
    <t>ЦЕНТАР ЗА СОЦИЈАЛНИ РАД БР.П.Ј.300</t>
  </si>
  <si>
    <t>ДЈЕЧИЈИ ВРТИЋ "МЛАДОСТ" БР.П.Ј.400</t>
  </si>
  <si>
    <t>С.Ш.Ц. "ПЕТАР КОЧИЋ" БР.П.Ј.023</t>
  </si>
  <si>
    <t>НАРОДНА БИБЛИОТЕКА БР.П.Ј. 001</t>
  </si>
  <si>
    <t>ОСТАЛИ БУЏЕТСКИ КОРИСНИЦИ БР.П.Ј. 123</t>
  </si>
  <si>
    <t>Е. НЕТО ПРИМИЦИ ОД ФИНАНСИЈСКЕ ИМОВИНЕ (I-II)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</si>
</sst>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3" fontId="4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/>
    <xf numFmtId="0" fontId="3" fillId="0" borderId="1" xfId="0" applyFont="1" applyFill="1" applyBorder="1"/>
    <xf numFmtId="0" fontId="2" fillId="0" borderId="1" xfId="0" applyFont="1" applyFill="1" applyBorder="1"/>
    <xf numFmtId="0" fontId="2" fillId="0" borderId="1" xfId="0" applyFont="1" applyBorder="1" applyAlignment="1">
      <alignment horizontal="left"/>
    </xf>
    <xf numFmtId="3" fontId="5" fillId="0" borderId="1" xfId="0" applyNumberFormat="1" applyFont="1" applyBorder="1"/>
    <xf numFmtId="0" fontId="2" fillId="0" borderId="6" xfId="0" applyFont="1" applyBorder="1"/>
    <xf numFmtId="0" fontId="3" fillId="0" borderId="7" xfId="0" applyFont="1" applyFill="1" applyBorder="1"/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2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3" xfId="0" applyFont="1" applyBorder="1"/>
    <xf numFmtId="0" fontId="2" fillId="0" borderId="2" xfId="0" applyFont="1" applyBorder="1"/>
    <xf numFmtId="0" fontId="3" fillId="0" borderId="1" xfId="0" applyFont="1" applyFill="1" applyBorder="1" applyAlignment="1">
      <alignment horizontal="left"/>
    </xf>
    <xf numFmtId="0" fontId="7" fillId="0" borderId="0" xfId="0" applyFont="1" applyBorder="1"/>
    <xf numFmtId="0" fontId="6" fillId="0" borderId="0" xfId="0" applyFont="1" applyBorder="1"/>
    <xf numFmtId="0" fontId="3" fillId="0" borderId="5" xfId="0" applyFont="1" applyBorder="1"/>
    <xf numFmtId="3" fontId="4" fillId="0" borderId="5" xfId="0" applyNumberFormat="1" applyFont="1" applyBorder="1"/>
    <xf numFmtId="0" fontId="2" fillId="0" borderId="0" xfId="0" applyFont="1" applyBorder="1"/>
    <xf numFmtId="3" fontId="4" fillId="0" borderId="0" xfId="0" applyNumberFormat="1" applyFont="1" applyBorder="1"/>
    <xf numFmtId="0" fontId="3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43"/>
  <sheetViews>
    <sheetView tabSelected="1" workbookViewId="0">
      <selection activeCell="E4" sqref="E4"/>
    </sheetView>
  </sheetViews>
  <sheetFormatPr defaultRowHeight="15"/>
  <cols>
    <col min="1" max="1" width="12.140625" customWidth="1"/>
    <col min="2" max="2" width="101.85546875" customWidth="1"/>
    <col min="3" max="3" width="16.85546875" customWidth="1"/>
  </cols>
  <sheetData>
    <row r="1" spans="1:3" ht="18.75">
      <c r="A1" s="1" t="s">
        <v>164</v>
      </c>
    </row>
    <row r="2" spans="1:3">
      <c r="A2" s="3" t="s">
        <v>165</v>
      </c>
      <c r="B2" s="3" t="s">
        <v>167</v>
      </c>
      <c r="C2" s="3" t="s">
        <v>168</v>
      </c>
    </row>
    <row r="3" spans="1:3">
      <c r="A3" s="4" t="s">
        <v>166</v>
      </c>
      <c r="B3" s="5"/>
      <c r="C3" s="4" t="s">
        <v>169</v>
      </c>
    </row>
    <row r="4" spans="1:3">
      <c r="A4" s="6">
        <v>1</v>
      </c>
      <c r="B4" s="6">
        <v>2</v>
      </c>
      <c r="C4" s="6">
        <v>3</v>
      </c>
    </row>
    <row r="5" spans="1:3">
      <c r="A5" s="2"/>
      <c r="B5" s="7" t="s">
        <v>0</v>
      </c>
      <c r="C5" s="8">
        <f>C6+C15+C20+C22</f>
        <v>4515702</v>
      </c>
    </row>
    <row r="6" spans="1:3">
      <c r="A6" s="9">
        <v>710000</v>
      </c>
      <c r="B6" s="7" t="s">
        <v>1</v>
      </c>
      <c r="C6" s="8">
        <f>C7+C8+C9+C10+C11+C12+C13+C14</f>
        <v>2432416</v>
      </c>
    </row>
    <row r="7" spans="1:3">
      <c r="A7" s="10">
        <v>711000</v>
      </c>
      <c r="B7" s="2" t="s">
        <v>2</v>
      </c>
      <c r="C7" s="11"/>
    </row>
    <row r="8" spans="1:3">
      <c r="A8" s="2">
        <v>712000</v>
      </c>
      <c r="B8" s="2" t="s">
        <v>3</v>
      </c>
      <c r="C8" s="11"/>
    </row>
    <row r="9" spans="1:3">
      <c r="A9" s="2">
        <v>713000</v>
      </c>
      <c r="B9" s="2" t="s">
        <v>4</v>
      </c>
      <c r="C9" s="11">
        <v>360466</v>
      </c>
    </row>
    <row r="10" spans="1:3">
      <c r="A10" s="2">
        <v>714000</v>
      </c>
      <c r="B10" s="2" t="s">
        <v>5</v>
      </c>
      <c r="C10" s="11">
        <v>25000</v>
      </c>
    </row>
    <row r="11" spans="1:3">
      <c r="A11" s="2">
        <v>715000</v>
      </c>
      <c r="B11" s="2" t="s">
        <v>6</v>
      </c>
      <c r="C11" s="11">
        <v>450</v>
      </c>
    </row>
    <row r="12" spans="1:3">
      <c r="A12" s="2">
        <v>716000</v>
      </c>
      <c r="B12" s="2" t="s">
        <v>7</v>
      </c>
      <c r="C12" s="11"/>
    </row>
    <row r="13" spans="1:3">
      <c r="A13" s="2">
        <v>717000</v>
      </c>
      <c r="B13" s="2" t="s">
        <v>8</v>
      </c>
      <c r="C13" s="11">
        <v>2046000</v>
      </c>
    </row>
    <row r="14" spans="1:3">
      <c r="A14" s="2">
        <v>719000</v>
      </c>
      <c r="B14" s="2" t="s">
        <v>9</v>
      </c>
      <c r="C14" s="11">
        <v>500</v>
      </c>
    </row>
    <row r="15" spans="1:3">
      <c r="A15" s="9">
        <v>720000</v>
      </c>
      <c r="B15" s="7" t="s">
        <v>10</v>
      </c>
      <c r="C15" s="8">
        <f>C16+C17+C18+C19</f>
        <v>1845606</v>
      </c>
    </row>
    <row r="16" spans="1:3">
      <c r="A16" s="10">
        <v>721000</v>
      </c>
      <c r="B16" s="2" t="s">
        <v>11</v>
      </c>
      <c r="C16" s="11">
        <v>49000</v>
      </c>
    </row>
    <row r="17" spans="1:3">
      <c r="A17" s="2">
        <v>722000</v>
      </c>
      <c r="B17" s="2" t="s">
        <v>12</v>
      </c>
      <c r="C17" s="11">
        <v>1784106</v>
      </c>
    </row>
    <row r="18" spans="1:3">
      <c r="A18" s="2">
        <v>723000</v>
      </c>
      <c r="B18" s="2" t="s">
        <v>13</v>
      </c>
      <c r="C18" s="11"/>
    </row>
    <row r="19" spans="1:3">
      <c r="A19" s="2">
        <v>729000</v>
      </c>
      <c r="B19" s="2" t="s">
        <v>14</v>
      </c>
      <c r="C19" s="11">
        <v>12500</v>
      </c>
    </row>
    <row r="20" spans="1:3">
      <c r="A20" s="9">
        <v>730000</v>
      </c>
      <c r="B20" s="7" t="s">
        <v>15</v>
      </c>
      <c r="C20" s="8">
        <f>C21</f>
        <v>0</v>
      </c>
    </row>
    <row r="21" spans="1:3">
      <c r="A21" s="10">
        <v>731000</v>
      </c>
      <c r="B21" s="2" t="s">
        <v>15</v>
      </c>
      <c r="C21" s="11"/>
    </row>
    <row r="22" spans="1:3">
      <c r="A22" s="9">
        <v>780000</v>
      </c>
      <c r="B22" s="7" t="s">
        <v>16</v>
      </c>
      <c r="C22" s="8">
        <f>C23+C24</f>
        <v>237680</v>
      </c>
    </row>
    <row r="23" spans="1:3">
      <c r="A23" s="10">
        <v>781000</v>
      </c>
      <c r="B23" s="2" t="s">
        <v>17</v>
      </c>
      <c r="C23" s="11">
        <v>237680</v>
      </c>
    </row>
    <row r="24" spans="1:3">
      <c r="A24" s="2">
        <v>782000</v>
      </c>
      <c r="B24" s="2" t="s">
        <v>18</v>
      </c>
      <c r="C24" s="11">
        <v>0</v>
      </c>
    </row>
    <row r="25" spans="1:3">
      <c r="A25" s="2"/>
      <c r="B25" s="7" t="s">
        <v>19</v>
      </c>
      <c r="C25" s="8">
        <f>C26+C34+C37</f>
        <v>4134660</v>
      </c>
    </row>
    <row r="26" spans="1:3">
      <c r="A26" s="9">
        <v>410000</v>
      </c>
      <c r="B26" s="12" t="s">
        <v>20</v>
      </c>
      <c r="C26" s="8">
        <f>C27+C28+C29+C30+C31+C32+C33</f>
        <v>4049100</v>
      </c>
    </row>
    <row r="27" spans="1:3">
      <c r="A27" s="10">
        <v>411000</v>
      </c>
      <c r="B27" s="13" t="s">
        <v>21</v>
      </c>
      <c r="C27" s="11">
        <f>C164</f>
        <v>1400459</v>
      </c>
    </row>
    <row r="28" spans="1:3">
      <c r="A28" s="2">
        <v>412000</v>
      </c>
      <c r="B28" s="13" t="s">
        <v>22</v>
      </c>
      <c r="C28" s="11">
        <f>C167</f>
        <v>1054482</v>
      </c>
    </row>
    <row r="29" spans="1:3">
      <c r="A29" s="2">
        <v>413000</v>
      </c>
      <c r="B29" s="13" t="s">
        <v>23</v>
      </c>
      <c r="C29" s="11">
        <f>C177</f>
        <v>276283</v>
      </c>
    </row>
    <row r="30" spans="1:3">
      <c r="A30" s="2">
        <v>414000</v>
      </c>
      <c r="B30" s="13" t="s">
        <v>24</v>
      </c>
      <c r="C30" s="11">
        <f>C182</f>
        <v>130000</v>
      </c>
    </row>
    <row r="31" spans="1:3">
      <c r="A31" s="2">
        <v>415000</v>
      </c>
      <c r="B31" s="13" t="s">
        <v>15</v>
      </c>
      <c r="C31" s="11">
        <f>C184</f>
        <v>397797</v>
      </c>
    </row>
    <row r="32" spans="1:3">
      <c r="A32" s="2">
        <v>416000</v>
      </c>
      <c r="B32" s="13" t="s">
        <v>25</v>
      </c>
      <c r="C32" s="11">
        <f>C186</f>
        <v>790079</v>
      </c>
    </row>
    <row r="33" spans="1:3">
      <c r="A33" s="2">
        <v>417000</v>
      </c>
      <c r="B33" s="13" t="s">
        <v>26</v>
      </c>
      <c r="C33" s="11"/>
    </row>
    <row r="34" spans="1:3">
      <c r="A34" s="9">
        <v>480000</v>
      </c>
      <c r="B34" s="7" t="s">
        <v>16</v>
      </c>
      <c r="C34" s="8">
        <f>C35+C36</f>
        <v>0</v>
      </c>
    </row>
    <row r="35" spans="1:3">
      <c r="A35" s="10">
        <v>481000</v>
      </c>
      <c r="B35" s="2" t="s">
        <v>17</v>
      </c>
      <c r="C35" s="11"/>
    </row>
    <row r="36" spans="1:3">
      <c r="A36" s="2">
        <v>482000</v>
      </c>
      <c r="B36" s="2" t="s">
        <v>18</v>
      </c>
      <c r="C36" s="11"/>
    </row>
    <row r="37" spans="1:3">
      <c r="A37" s="14" t="s">
        <v>27</v>
      </c>
      <c r="B37" s="7" t="s">
        <v>28</v>
      </c>
      <c r="C37" s="15">
        <f>C190</f>
        <v>85560</v>
      </c>
    </row>
    <row r="38" spans="1:3">
      <c r="A38" s="2"/>
      <c r="B38" s="12" t="s">
        <v>29</v>
      </c>
      <c r="C38" s="8">
        <f>C5-C25</f>
        <v>381042</v>
      </c>
    </row>
    <row r="39" spans="1:3">
      <c r="A39" s="2"/>
      <c r="B39" s="12" t="s">
        <v>30</v>
      </c>
      <c r="C39" s="8">
        <f>C40-C48</f>
        <v>-480091</v>
      </c>
    </row>
    <row r="40" spans="1:3">
      <c r="A40" s="9">
        <v>810000</v>
      </c>
      <c r="B40" s="12" t="s">
        <v>31</v>
      </c>
      <c r="C40" s="8">
        <f>C41+C42+C43+C44+C45+C46+C47</f>
        <v>200000</v>
      </c>
    </row>
    <row r="41" spans="1:3">
      <c r="A41" s="10">
        <v>811000</v>
      </c>
      <c r="B41" s="13" t="s">
        <v>32</v>
      </c>
      <c r="C41" s="11">
        <v>200000</v>
      </c>
    </row>
    <row r="42" spans="1:3">
      <c r="A42" s="2">
        <v>812000</v>
      </c>
      <c r="B42" s="13" t="s">
        <v>33</v>
      </c>
      <c r="C42" s="11"/>
    </row>
    <row r="43" spans="1:3">
      <c r="A43" s="2">
        <v>813000</v>
      </c>
      <c r="B43" s="13" t="s">
        <v>34</v>
      </c>
      <c r="C43" s="11"/>
    </row>
    <row r="44" spans="1:3">
      <c r="A44" s="2">
        <v>814000</v>
      </c>
      <c r="B44" s="13" t="s">
        <v>43</v>
      </c>
      <c r="C44" s="11"/>
    </row>
    <row r="45" spans="1:3">
      <c r="A45" s="2">
        <v>815000</v>
      </c>
      <c r="B45" s="13" t="s">
        <v>35</v>
      </c>
      <c r="C45" s="11"/>
    </row>
    <row r="46" spans="1:3">
      <c r="A46" s="2">
        <v>816000</v>
      </c>
      <c r="B46" s="13" t="s">
        <v>36</v>
      </c>
      <c r="C46" s="11"/>
    </row>
    <row r="47" spans="1:3">
      <c r="A47" s="2">
        <v>817000</v>
      </c>
      <c r="B47" s="13" t="s">
        <v>37</v>
      </c>
      <c r="C47" s="11"/>
    </row>
    <row r="48" spans="1:3">
      <c r="A48" s="9">
        <v>510000</v>
      </c>
      <c r="B48" s="7" t="s">
        <v>38</v>
      </c>
      <c r="C48" s="8">
        <f>C193</f>
        <v>680091</v>
      </c>
    </row>
    <row r="49" spans="1:3">
      <c r="A49" s="10">
        <v>511000</v>
      </c>
      <c r="B49" s="13" t="s">
        <v>39</v>
      </c>
      <c r="C49" s="11">
        <v>680091</v>
      </c>
    </row>
    <row r="50" spans="1:3">
      <c r="A50" s="2">
        <v>512000</v>
      </c>
      <c r="B50" s="13" t="s">
        <v>40</v>
      </c>
      <c r="C50" s="11"/>
    </row>
    <row r="51" spans="1:3">
      <c r="A51" s="2">
        <v>513000</v>
      </c>
      <c r="B51" s="13" t="s">
        <v>41</v>
      </c>
      <c r="C51" s="11"/>
    </row>
    <row r="52" spans="1:3">
      <c r="A52" s="2">
        <v>514000</v>
      </c>
      <c r="B52" s="13" t="s">
        <v>42</v>
      </c>
      <c r="C52" s="11"/>
    </row>
    <row r="53" spans="1:3">
      <c r="A53" s="2">
        <v>515000</v>
      </c>
      <c r="B53" s="13" t="s">
        <v>44</v>
      </c>
      <c r="C53" s="11"/>
    </row>
    <row r="54" spans="1:3">
      <c r="A54" s="2">
        <v>516000</v>
      </c>
      <c r="B54" s="13" t="s">
        <v>45</v>
      </c>
      <c r="C54" s="11"/>
    </row>
    <row r="55" spans="1:3">
      <c r="A55" s="2">
        <v>517000</v>
      </c>
      <c r="B55" s="13" t="s">
        <v>46</v>
      </c>
      <c r="C55" s="11"/>
    </row>
    <row r="56" spans="1:3">
      <c r="A56" s="2"/>
      <c r="B56" s="7" t="s">
        <v>47</v>
      </c>
      <c r="C56" s="8">
        <f>C38+C39</f>
        <v>-99049</v>
      </c>
    </row>
    <row r="57" spans="1:3">
      <c r="A57" s="2"/>
      <c r="B57" s="7" t="s">
        <v>48</v>
      </c>
      <c r="C57" s="8">
        <f>C58+C63+C68+C70</f>
        <v>99049</v>
      </c>
    </row>
    <row r="58" spans="1:3">
      <c r="A58" s="2"/>
      <c r="B58" s="7" t="s">
        <v>183</v>
      </c>
      <c r="C58" s="8">
        <f>C59-C61</f>
        <v>0</v>
      </c>
    </row>
    <row r="59" spans="1:3">
      <c r="A59" s="9">
        <v>910000</v>
      </c>
      <c r="B59" s="7" t="s">
        <v>49</v>
      </c>
      <c r="C59" s="8">
        <f>C60</f>
        <v>0</v>
      </c>
    </row>
    <row r="60" spans="1:3">
      <c r="A60" s="10">
        <v>911000</v>
      </c>
      <c r="B60" s="2" t="s">
        <v>51</v>
      </c>
      <c r="C60" s="11"/>
    </row>
    <row r="61" spans="1:3">
      <c r="A61" s="9">
        <v>610000</v>
      </c>
      <c r="B61" s="12" t="s">
        <v>52</v>
      </c>
      <c r="C61" s="8">
        <f>C62</f>
        <v>0</v>
      </c>
    </row>
    <row r="62" spans="1:3">
      <c r="A62" s="10">
        <v>611000</v>
      </c>
      <c r="B62" s="13" t="s">
        <v>53</v>
      </c>
      <c r="C62" s="11"/>
    </row>
    <row r="63" spans="1:3">
      <c r="A63" s="2"/>
      <c r="B63" s="12" t="s">
        <v>54</v>
      </c>
      <c r="C63" s="8">
        <f>C64-C66</f>
        <v>99049</v>
      </c>
    </row>
    <row r="64" spans="1:3">
      <c r="A64" s="9">
        <v>920000</v>
      </c>
      <c r="B64" s="7" t="s">
        <v>55</v>
      </c>
      <c r="C64" s="8">
        <f>C65</f>
        <v>1000000</v>
      </c>
    </row>
    <row r="65" spans="1:3">
      <c r="A65" s="10">
        <v>921000</v>
      </c>
      <c r="B65" s="2" t="s">
        <v>56</v>
      </c>
      <c r="C65" s="11">
        <v>1000000</v>
      </c>
    </row>
    <row r="66" spans="1:3">
      <c r="A66" s="9">
        <v>620000</v>
      </c>
      <c r="B66" s="7" t="s">
        <v>57</v>
      </c>
      <c r="C66" s="8">
        <f>C67</f>
        <v>900951</v>
      </c>
    </row>
    <row r="67" spans="1:3">
      <c r="A67" s="10">
        <v>621000</v>
      </c>
      <c r="B67" s="2" t="s">
        <v>58</v>
      </c>
      <c r="C67" s="11">
        <f>C432</f>
        <v>900951</v>
      </c>
    </row>
    <row r="68" spans="1:3">
      <c r="A68" s="9">
        <v>920000</v>
      </c>
      <c r="B68" s="12" t="s">
        <v>59</v>
      </c>
      <c r="C68" s="8">
        <f>C69</f>
        <v>0</v>
      </c>
    </row>
    <row r="69" spans="1:3">
      <c r="A69" s="10">
        <v>921000</v>
      </c>
      <c r="B69" s="13" t="s">
        <v>60</v>
      </c>
      <c r="C69" s="11"/>
    </row>
    <row r="70" spans="1:3">
      <c r="A70" s="14" t="s">
        <v>50</v>
      </c>
      <c r="B70" s="12" t="s">
        <v>61</v>
      </c>
      <c r="C70" s="15"/>
    </row>
    <row r="71" spans="1:3">
      <c r="A71" s="2"/>
      <c r="B71" s="12" t="s">
        <v>62</v>
      </c>
      <c r="C71" s="8">
        <f>C56+C57</f>
        <v>0</v>
      </c>
    </row>
    <row r="72" spans="1:3">
      <c r="A72" s="16"/>
      <c r="B72" s="17"/>
      <c r="C72" s="18"/>
    </row>
    <row r="73" spans="1:3">
      <c r="A73" s="19" t="s">
        <v>170</v>
      </c>
      <c r="B73" s="20"/>
      <c r="C73" s="18"/>
    </row>
    <row r="74" spans="1:3">
      <c r="A74" s="21" t="s">
        <v>165</v>
      </c>
      <c r="B74" s="22" t="s">
        <v>171</v>
      </c>
      <c r="C74" s="23" t="s">
        <v>168</v>
      </c>
    </row>
    <row r="75" spans="1:3">
      <c r="A75" s="24" t="s">
        <v>166</v>
      </c>
      <c r="B75" s="25"/>
      <c r="C75" s="26" t="s">
        <v>169</v>
      </c>
    </row>
    <row r="76" spans="1:3">
      <c r="A76" s="6">
        <v>1</v>
      </c>
      <c r="B76" s="27">
        <v>2</v>
      </c>
      <c r="C76" s="28">
        <v>3</v>
      </c>
    </row>
    <row r="77" spans="1:3">
      <c r="A77" s="29" t="s">
        <v>63</v>
      </c>
      <c r="B77" s="30"/>
      <c r="C77" s="8">
        <f>C78+C100+C119+C123</f>
        <v>4515702</v>
      </c>
    </row>
    <row r="78" spans="1:3">
      <c r="A78" s="9">
        <v>710000</v>
      </c>
      <c r="B78" s="7" t="s">
        <v>64</v>
      </c>
      <c r="C78" s="8">
        <f>C79+C83+C85+C87+C92+C94+C96+C98</f>
        <v>2432416</v>
      </c>
    </row>
    <row r="79" spans="1:3">
      <c r="A79" s="9">
        <v>711000</v>
      </c>
      <c r="B79" s="7" t="s">
        <v>2</v>
      </c>
      <c r="C79" s="8">
        <f>C80+C81+C82</f>
        <v>0</v>
      </c>
    </row>
    <row r="80" spans="1:3">
      <c r="A80" s="10">
        <v>711100</v>
      </c>
      <c r="B80" s="2" t="s">
        <v>65</v>
      </c>
      <c r="C80" s="11"/>
    </row>
    <row r="81" spans="1:3">
      <c r="A81" s="2">
        <v>711200</v>
      </c>
      <c r="B81" s="2" t="s">
        <v>66</v>
      </c>
      <c r="C81" s="11"/>
    </row>
    <row r="82" spans="1:3">
      <c r="A82" s="2">
        <v>711300</v>
      </c>
      <c r="B82" s="2" t="s">
        <v>67</v>
      </c>
      <c r="C82" s="11"/>
    </row>
    <row r="83" spans="1:3">
      <c r="A83" s="9">
        <v>712000</v>
      </c>
      <c r="B83" s="7" t="s">
        <v>3</v>
      </c>
      <c r="C83" s="8">
        <f>C84</f>
        <v>0</v>
      </c>
    </row>
    <row r="84" spans="1:3">
      <c r="A84" s="10">
        <v>712100</v>
      </c>
      <c r="B84" s="2" t="s">
        <v>3</v>
      </c>
      <c r="C84" s="11"/>
    </row>
    <row r="85" spans="1:3">
      <c r="A85" s="9">
        <v>713000</v>
      </c>
      <c r="B85" s="7" t="s">
        <v>4</v>
      </c>
      <c r="C85" s="8">
        <f>C86</f>
        <v>360466</v>
      </c>
    </row>
    <row r="86" spans="1:3">
      <c r="A86" s="10">
        <v>713100</v>
      </c>
      <c r="B86" s="2" t="s">
        <v>4</v>
      </c>
      <c r="C86" s="11">
        <v>360466</v>
      </c>
    </row>
    <row r="87" spans="1:3">
      <c r="A87" s="9">
        <v>714000</v>
      </c>
      <c r="B87" s="7" t="s">
        <v>5</v>
      </c>
      <c r="C87" s="8">
        <f>C88+C89+C90+C91</f>
        <v>25000</v>
      </c>
    </row>
    <row r="88" spans="1:3">
      <c r="A88" s="10">
        <v>714100</v>
      </c>
      <c r="B88" s="2" t="s">
        <v>5</v>
      </c>
      <c r="C88" s="11">
        <v>20000</v>
      </c>
    </row>
    <row r="89" spans="1:3">
      <c r="A89" s="10">
        <v>714200</v>
      </c>
      <c r="B89" s="2" t="s">
        <v>68</v>
      </c>
      <c r="C89" s="11"/>
    </row>
    <row r="90" spans="1:3">
      <c r="A90" s="10">
        <v>714300</v>
      </c>
      <c r="B90" s="2" t="s">
        <v>69</v>
      </c>
      <c r="C90" s="11">
        <v>5000</v>
      </c>
    </row>
    <row r="91" spans="1:3">
      <c r="A91" s="10">
        <v>714900</v>
      </c>
      <c r="B91" s="2" t="s">
        <v>70</v>
      </c>
      <c r="C91" s="11"/>
    </row>
    <row r="92" spans="1:3">
      <c r="A92" s="9">
        <v>715000</v>
      </c>
      <c r="B92" s="7" t="s">
        <v>6</v>
      </c>
      <c r="C92" s="8">
        <f>C93</f>
        <v>450</v>
      </c>
    </row>
    <row r="93" spans="1:3">
      <c r="A93" s="10">
        <v>715100</v>
      </c>
      <c r="B93" s="2" t="s">
        <v>6</v>
      </c>
      <c r="C93" s="11">
        <v>450</v>
      </c>
    </row>
    <row r="94" spans="1:3">
      <c r="A94" s="9">
        <v>716000</v>
      </c>
      <c r="B94" s="7" t="s">
        <v>7</v>
      </c>
      <c r="C94" s="8">
        <f>C95</f>
        <v>0</v>
      </c>
    </row>
    <row r="95" spans="1:3">
      <c r="A95" s="10">
        <v>716100</v>
      </c>
      <c r="B95" s="2" t="s">
        <v>7</v>
      </c>
      <c r="C95" s="11"/>
    </row>
    <row r="96" spans="1:3">
      <c r="A96" s="9">
        <v>717000</v>
      </c>
      <c r="B96" s="7" t="s">
        <v>8</v>
      </c>
      <c r="C96" s="8">
        <f>C97</f>
        <v>2046000</v>
      </c>
    </row>
    <row r="97" spans="1:3">
      <c r="A97" s="10">
        <v>717100</v>
      </c>
      <c r="B97" s="2" t="s">
        <v>8</v>
      </c>
      <c r="C97" s="11">
        <v>2046000</v>
      </c>
    </row>
    <row r="98" spans="1:3">
      <c r="A98" s="9">
        <v>719000</v>
      </c>
      <c r="B98" s="7" t="s">
        <v>9</v>
      </c>
      <c r="C98" s="8">
        <f>C99</f>
        <v>500</v>
      </c>
    </row>
    <row r="99" spans="1:3">
      <c r="A99" s="10">
        <v>719100</v>
      </c>
      <c r="B99" s="2" t="s">
        <v>9</v>
      </c>
      <c r="C99" s="11">
        <v>500</v>
      </c>
    </row>
    <row r="100" spans="1:3">
      <c r="A100" s="9">
        <v>720000</v>
      </c>
      <c r="B100" s="7" t="s">
        <v>71</v>
      </c>
      <c r="C100" s="8">
        <f>C101+C109+C115+C117</f>
        <v>1845606</v>
      </c>
    </row>
    <row r="101" spans="1:3">
      <c r="A101" s="9">
        <v>721000</v>
      </c>
      <c r="B101" s="7" t="s">
        <v>11</v>
      </c>
      <c r="C101" s="8">
        <f>C102+C103+C104+C105+C106+C107+C108</f>
        <v>49000</v>
      </c>
    </row>
    <row r="102" spans="1:3">
      <c r="A102" s="10">
        <v>721100</v>
      </c>
      <c r="B102" s="2" t="s">
        <v>72</v>
      </c>
      <c r="C102" s="11"/>
    </row>
    <row r="103" spans="1:3">
      <c r="A103" s="10">
        <v>721200</v>
      </c>
      <c r="B103" s="2" t="s">
        <v>73</v>
      </c>
      <c r="C103" s="11">
        <v>49000</v>
      </c>
    </row>
    <row r="104" spans="1:3">
      <c r="A104" s="10">
        <v>721300</v>
      </c>
      <c r="B104" s="2" t="s">
        <v>74</v>
      </c>
      <c r="C104" s="11"/>
    </row>
    <row r="105" spans="1:3">
      <c r="A105" s="10">
        <v>721400</v>
      </c>
      <c r="B105" s="2" t="s">
        <v>75</v>
      </c>
      <c r="C105" s="11"/>
    </row>
    <row r="106" spans="1:3">
      <c r="A106" s="10">
        <v>721500</v>
      </c>
      <c r="B106" s="2" t="s">
        <v>76</v>
      </c>
      <c r="C106" s="11"/>
    </row>
    <row r="107" spans="1:3">
      <c r="A107" s="10">
        <v>721600</v>
      </c>
      <c r="B107" s="2" t="s">
        <v>77</v>
      </c>
      <c r="C107" s="11"/>
    </row>
    <row r="108" spans="1:3">
      <c r="A108" s="10">
        <v>721900</v>
      </c>
      <c r="B108" s="2" t="s">
        <v>78</v>
      </c>
      <c r="C108" s="11"/>
    </row>
    <row r="109" spans="1:3">
      <c r="A109" s="9">
        <v>722000</v>
      </c>
      <c r="B109" s="7" t="s">
        <v>12</v>
      </c>
      <c r="C109" s="8">
        <f>C110+C111+C112+C113+C114</f>
        <v>1784106</v>
      </c>
    </row>
    <row r="110" spans="1:3">
      <c r="A110" s="10">
        <v>722100</v>
      </c>
      <c r="B110" s="2" t="s">
        <v>79</v>
      </c>
      <c r="C110" s="11">
        <v>30000</v>
      </c>
    </row>
    <row r="111" spans="1:3">
      <c r="A111" s="10">
        <v>722200</v>
      </c>
      <c r="B111" s="2" t="s">
        <v>80</v>
      </c>
      <c r="C111" s="11"/>
    </row>
    <row r="112" spans="1:3">
      <c r="A112" s="10">
        <v>722300</v>
      </c>
      <c r="B112" s="2" t="s">
        <v>81</v>
      </c>
      <c r="C112" s="11">
        <v>107000</v>
      </c>
    </row>
    <row r="113" spans="1:3">
      <c r="A113" s="10">
        <v>722400</v>
      </c>
      <c r="B113" s="2" t="s">
        <v>82</v>
      </c>
      <c r="C113" s="11">
        <v>1592300</v>
      </c>
    </row>
    <row r="114" spans="1:3">
      <c r="A114" s="10">
        <v>722500</v>
      </c>
      <c r="B114" s="2" t="s">
        <v>83</v>
      </c>
      <c r="C114" s="11">
        <v>54806</v>
      </c>
    </row>
    <row r="115" spans="1:3">
      <c r="A115" s="9">
        <v>723000</v>
      </c>
      <c r="B115" s="7" t="s">
        <v>13</v>
      </c>
      <c r="C115" s="8">
        <f>C116</f>
        <v>0</v>
      </c>
    </row>
    <row r="116" spans="1:3">
      <c r="A116" s="10">
        <v>723100</v>
      </c>
      <c r="B116" s="2" t="s">
        <v>13</v>
      </c>
      <c r="C116" s="11"/>
    </row>
    <row r="117" spans="1:3">
      <c r="A117" s="9">
        <v>729000</v>
      </c>
      <c r="B117" s="7" t="s">
        <v>14</v>
      </c>
      <c r="C117" s="8">
        <f>C118</f>
        <v>12500</v>
      </c>
    </row>
    <row r="118" spans="1:3">
      <c r="A118" s="10">
        <v>729100</v>
      </c>
      <c r="B118" s="2" t="s">
        <v>14</v>
      </c>
      <c r="C118" s="11">
        <v>12500</v>
      </c>
    </row>
    <row r="119" spans="1:3">
      <c r="A119" s="9">
        <v>730000</v>
      </c>
      <c r="B119" s="7" t="s">
        <v>84</v>
      </c>
      <c r="C119" s="8">
        <f>C120</f>
        <v>0</v>
      </c>
    </row>
    <row r="120" spans="1:3">
      <c r="A120" s="9">
        <v>731000</v>
      </c>
      <c r="B120" s="7" t="s">
        <v>15</v>
      </c>
      <c r="C120" s="8">
        <f>C121+C122</f>
        <v>0</v>
      </c>
    </row>
    <row r="121" spans="1:3">
      <c r="A121" s="10">
        <v>731100</v>
      </c>
      <c r="B121" s="2" t="s">
        <v>87</v>
      </c>
      <c r="C121" s="11"/>
    </row>
    <row r="122" spans="1:3">
      <c r="A122" s="10">
        <v>731200</v>
      </c>
      <c r="B122" s="2" t="s">
        <v>88</v>
      </c>
      <c r="C122" s="11"/>
    </row>
    <row r="123" spans="1:3">
      <c r="A123" s="9">
        <v>780000</v>
      </c>
      <c r="B123" s="7" t="s">
        <v>89</v>
      </c>
      <c r="C123" s="8">
        <f>C124+C131</f>
        <v>237680</v>
      </c>
    </row>
    <row r="124" spans="1:3">
      <c r="A124" s="31">
        <v>781000</v>
      </c>
      <c r="B124" s="7" t="s">
        <v>17</v>
      </c>
      <c r="C124" s="8">
        <f>C125+C126+C127+C128+C129+C130</f>
        <v>237680</v>
      </c>
    </row>
    <row r="125" spans="1:3">
      <c r="A125" s="10">
        <v>781100</v>
      </c>
      <c r="B125" s="2" t="s">
        <v>90</v>
      </c>
      <c r="C125" s="11"/>
    </row>
    <row r="126" spans="1:3">
      <c r="A126" s="10">
        <v>781200</v>
      </c>
      <c r="B126" s="2" t="s">
        <v>91</v>
      </c>
      <c r="C126" s="11"/>
    </row>
    <row r="127" spans="1:3">
      <c r="A127" s="10">
        <v>781300</v>
      </c>
      <c r="B127" s="2" t="s">
        <v>92</v>
      </c>
      <c r="C127" s="11">
        <v>237680</v>
      </c>
    </row>
    <row r="128" spans="1:3">
      <c r="A128" s="10">
        <v>781400</v>
      </c>
      <c r="B128" s="2" t="s">
        <v>93</v>
      </c>
      <c r="C128" s="11"/>
    </row>
    <row r="129" spans="1:3">
      <c r="A129" s="10">
        <v>781500</v>
      </c>
      <c r="B129" s="2" t="s">
        <v>94</v>
      </c>
      <c r="C129" s="11"/>
    </row>
    <row r="130" spans="1:3">
      <c r="A130" s="10">
        <v>781900</v>
      </c>
      <c r="B130" s="2" t="s">
        <v>95</v>
      </c>
      <c r="C130" s="11"/>
    </row>
    <row r="131" spans="1:3">
      <c r="A131" s="9">
        <v>782000</v>
      </c>
      <c r="B131" s="7" t="s">
        <v>18</v>
      </c>
      <c r="C131" s="8">
        <f>C132</f>
        <v>0</v>
      </c>
    </row>
    <row r="132" spans="1:3">
      <c r="A132" s="10">
        <v>782100</v>
      </c>
      <c r="B132" s="2" t="s">
        <v>18</v>
      </c>
      <c r="C132" s="11"/>
    </row>
    <row r="133" spans="1:3">
      <c r="A133" s="7" t="s">
        <v>85</v>
      </c>
      <c r="B133" s="2"/>
      <c r="C133" s="8">
        <f>C134</f>
        <v>200000</v>
      </c>
    </row>
    <row r="134" spans="1:3">
      <c r="A134" s="9">
        <v>810000</v>
      </c>
      <c r="B134" s="7" t="s">
        <v>96</v>
      </c>
      <c r="C134" s="8">
        <f>C135+C141+C143+C148+C150+C152+C154</f>
        <v>200000</v>
      </c>
    </row>
    <row r="135" spans="1:3">
      <c r="A135" s="9">
        <v>811000</v>
      </c>
      <c r="B135" s="7" t="s">
        <v>32</v>
      </c>
      <c r="C135" s="8">
        <f>C136+C137+C138+C139+C140</f>
        <v>200000</v>
      </c>
    </row>
    <row r="136" spans="1:3">
      <c r="A136" s="10">
        <v>811100</v>
      </c>
      <c r="B136" s="2" t="s">
        <v>97</v>
      </c>
      <c r="C136" s="11">
        <v>200000</v>
      </c>
    </row>
    <row r="137" spans="1:3">
      <c r="A137" s="2">
        <v>811200</v>
      </c>
      <c r="B137" s="2" t="s">
        <v>98</v>
      </c>
      <c r="C137" s="11"/>
    </row>
    <row r="138" spans="1:3">
      <c r="A138" s="2">
        <v>811300</v>
      </c>
      <c r="B138" s="2" t="s">
        <v>99</v>
      </c>
      <c r="C138" s="11"/>
    </row>
    <row r="139" spans="1:3">
      <c r="A139" s="2">
        <v>811400</v>
      </c>
      <c r="B139" s="2" t="s">
        <v>100</v>
      </c>
      <c r="C139" s="11"/>
    </row>
    <row r="140" spans="1:3">
      <c r="A140" s="2">
        <v>811900</v>
      </c>
      <c r="B140" s="2" t="s">
        <v>101</v>
      </c>
      <c r="C140" s="11"/>
    </row>
    <row r="141" spans="1:3">
      <c r="A141" s="9">
        <v>812000</v>
      </c>
      <c r="B141" s="7" t="s">
        <v>33</v>
      </c>
      <c r="C141" s="8">
        <f>C142</f>
        <v>0</v>
      </c>
    </row>
    <row r="142" spans="1:3">
      <c r="A142" s="10">
        <v>812100</v>
      </c>
      <c r="B142" s="2" t="s">
        <v>33</v>
      </c>
      <c r="C142" s="11"/>
    </row>
    <row r="143" spans="1:3">
      <c r="A143" s="9">
        <v>813000</v>
      </c>
      <c r="B143" s="7" t="s">
        <v>34</v>
      </c>
      <c r="C143" s="8">
        <f>C144+C145+C146+C147</f>
        <v>0</v>
      </c>
    </row>
    <row r="144" spans="1:3">
      <c r="A144" s="10">
        <v>813100</v>
      </c>
      <c r="B144" s="2" t="s">
        <v>102</v>
      </c>
      <c r="C144" s="11"/>
    </row>
    <row r="145" spans="1:3">
      <c r="A145" s="2">
        <v>813200</v>
      </c>
      <c r="B145" s="2" t="s">
        <v>103</v>
      </c>
      <c r="C145" s="11"/>
    </row>
    <row r="146" spans="1:3">
      <c r="A146" s="2">
        <v>813300</v>
      </c>
      <c r="B146" s="2" t="s">
        <v>104</v>
      </c>
      <c r="C146" s="11"/>
    </row>
    <row r="147" spans="1:3">
      <c r="A147" s="2">
        <v>813900</v>
      </c>
      <c r="B147" s="2" t="s">
        <v>105</v>
      </c>
      <c r="C147" s="11"/>
    </row>
    <row r="148" spans="1:3">
      <c r="A148" s="9">
        <v>814000</v>
      </c>
      <c r="B148" s="7" t="s">
        <v>43</v>
      </c>
      <c r="C148" s="8">
        <f>C149</f>
        <v>0</v>
      </c>
    </row>
    <row r="149" spans="1:3">
      <c r="A149" s="10">
        <v>814100</v>
      </c>
      <c r="B149" s="2" t="s">
        <v>43</v>
      </c>
      <c r="C149" s="11"/>
    </row>
    <row r="150" spans="1:3">
      <c r="A150" s="9">
        <v>815000</v>
      </c>
      <c r="B150" s="7" t="s">
        <v>35</v>
      </c>
      <c r="C150" s="8">
        <f>C151</f>
        <v>0</v>
      </c>
    </row>
    <row r="151" spans="1:3">
      <c r="A151" s="10">
        <v>815100</v>
      </c>
      <c r="B151" s="2" t="s">
        <v>35</v>
      </c>
      <c r="C151" s="11"/>
    </row>
    <row r="152" spans="1:3">
      <c r="A152" s="9">
        <v>816000</v>
      </c>
      <c r="B152" s="7" t="s">
        <v>36</v>
      </c>
      <c r="C152" s="8">
        <f>C153</f>
        <v>0</v>
      </c>
    </row>
    <row r="153" spans="1:3">
      <c r="A153" s="10">
        <v>816100</v>
      </c>
      <c r="B153" s="2" t="s">
        <v>36</v>
      </c>
      <c r="C153" s="11"/>
    </row>
    <row r="154" spans="1:3">
      <c r="A154" s="9">
        <v>817000</v>
      </c>
      <c r="B154" s="7" t="s">
        <v>37</v>
      </c>
      <c r="C154" s="8">
        <f>C155</f>
        <v>0</v>
      </c>
    </row>
    <row r="155" spans="1:3">
      <c r="A155" s="10">
        <v>817100</v>
      </c>
      <c r="B155" s="2" t="s">
        <v>37</v>
      </c>
      <c r="C155" s="11"/>
    </row>
    <row r="156" spans="1:3">
      <c r="A156" s="2"/>
      <c r="B156" s="7" t="s">
        <v>106</v>
      </c>
      <c r="C156" s="8">
        <f>C77+C133</f>
        <v>4715702</v>
      </c>
    </row>
    <row r="157" spans="1:3">
      <c r="A157" s="32"/>
      <c r="B157" s="33"/>
      <c r="C157" s="33"/>
    </row>
    <row r="158" spans="1:3">
      <c r="A158" s="33" t="s">
        <v>172</v>
      </c>
      <c r="B158" s="33"/>
      <c r="C158" s="33"/>
    </row>
    <row r="159" spans="1:3">
      <c r="A159" s="23" t="s">
        <v>165</v>
      </c>
      <c r="B159" s="23" t="s">
        <v>171</v>
      </c>
      <c r="C159" s="23" t="s">
        <v>168</v>
      </c>
    </row>
    <row r="160" spans="1:3">
      <c r="A160" s="26" t="s">
        <v>166</v>
      </c>
      <c r="B160" s="26"/>
      <c r="C160" s="26" t="s">
        <v>169</v>
      </c>
    </row>
    <row r="161" spans="1:3">
      <c r="A161" s="28">
        <v>1</v>
      </c>
      <c r="B161" s="28">
        <v>2</v>
      </c>
      <c r="C161" s="28">
        <v>3</v>
      </c>
    </row>
    <row r="162" spans="1:3">
      <c r="A162" s="34" t="s">
        <v>163</v>
      </c>
      <c r="B162" s="34"/>
      <c r="C162" s="35">
        <f>C205+C215+C226+C253+C275+C295+C324+C351+C376+C399</f>
        <v>4134660</v>
      </c>
    </row>
    <row r="163" spans="1:3">
      <c r="A163" s="9">
        <v>410000</v>
      </c>
      <c r="B163" s="7" t="s">
        <v>107</v>
      </c>
      <c r="C163" s="35">
        <f>C206+C216+C227+C254+C276+C296+C325+C352+C377+C400</f>
        <v>4049100</v>
      </c>
    </row>
    <row r="164" spans="1:3">
      <c r="A164" s="9">
        <v>411000</v>
      </c>
      <c r="B164" s="7" t="s">
        <v>21</v>
      </c>
      <c r="C164" s="35">
        <f>C228+C297+C326+C353</f>
        <v>1400459</v>
      </c>
    </row>
    <row r="165" spans="1:3">
      <c r="A165" s="10">
        <v>411100</v>
      </c>
      <c r="B165" s="2" t="s">
        <v>108</v>
      </c>
      <c r="C165" s="35">
        <f>C229+C298+C327</f>
        <v>1078244</v>
      </c>
    </row>
    <row r="166" spans="1:3">
      <c r="A166" s="2">
        <v>411200</v>
      </c>
      <c r="B166" s="2" t="s">
        <v>109</v>
      </c>
      <c r="C166" s="35">
        <f>C230+C299+C328+C354</f>
        <v>322215</v>
      </c>
    </row>
    <row r="167" spans="1:3">
      <c r="A167" s="9">
        <v>412000</v>
      </c>
      <c r="B167" s="7" t="s">
        <v>110</v>
      </c>
      <c r="C167" s="35">
        <f>C207+C217+C231+C255+C277+C300+C329+C355+C378</f>
        <v>1054482</v>
      </c>
    </row>
    <row r="168" spans="1:3">
      <c r="A168" s="10">
        <v>412100</v>
      </c>
      <c r="B168" s="2" t="s">
        <v>111</v>
      </c>
      <c r="C168" s="35">
        <f>C232+C278+C301+C330+C356+C379</f>
        <v>1200</v>
      </c>
    </row>
    <row r="169" spans="1:3">
      <c r="A169" s="2">
        <v>412200</v>
      </c>
      <c r="B169" s="2" t="s">
        <v>112</v>
      </c>
      <c r="C169" s="35">
        <f>+C233+C279+C302+C331+C357+C380</f>
        <v>124600</v>
      </c>
    </row>
    <row r="170" spans="1:3">
      <c r="A170" s="2">
        <v>412300</v>
      </c>
      <c r="B170" s="2" t="s">
        <v>113</v>
      </c>
      <c r="C170" s="35">
        <f>+C234+C303+C332+C358+C381</f>
        <v>36500</v>
      </c>
    </row>
    <row r="171" spans="1:3">
      <c r="A171" s="2">
        <v>412400</v>
      </c>
      <c r="B171" s="2" t="s">
        <v>114</v>
      </c>
      <c r="C171" s="35">
        <f>+C280+C333+C359+C382</f>
        <v>13500</v>
      </c>
    </row>
    <row r="172" spans="1:3">
      <c r="A172" s="2">
        <v>412500</v>
      </c>
      <c r="B172" s="2" t="s">
        <v>115</v>
      </c>
      <c r="C172" s="35">
        <f>+C235+C281+C304+C334+C360+C383</f>
        <v>189500</v>
      </c>
    </row>
    <row r="173" spans="1:3">
      <c r="A173" s="2">
        <v>412600</v>
      </c>
      <c r="B173" s="2" t="s">
        <v>116</v>
      </c>
      <c r="C173" s="35">
        <f>C236+C305+C335+C361+C384</f>
        <v>23500</v>
      </c>
    </row>
    <row r="174" spans="1:3">
      <c r="A174" s="2">
        <v>412700</v>
      </c>
      <c r="B174" s="2" t="s">
        <v>117</v>
      </c>
      <c r="C174" s="35">
        <f>C237+C256+C282+C306+C336+C362+C385</f>
        <v>85000</v>
      </c>
    </row>
    <row r="175" spans="1:3">
      <c r="A175" s="2">
        <v>412800</v>
      </c>
      <c r="B175" s="2" t="s">
        <v>118</v>
      </c>
      <c r="C175" s="35">
        <f>C283</f>
        <v>291000</v>
      </c>
    </row>
    <row r="176" spans="1:3">
      <c r="A176" s="13">
        <v>412900</v>
      </c>
      <c r="B176" s="2" t="s">
        <v>120</v>
      </c>
      <c r="C176" s="35">
        <f>C208+C218+C238+C257+C284+C307+C337+C363+C386</f>
        <v>289682</v>
      </c>
    </row>
    <row r="177" spans="1:3">
      <c r="A177" s="9">
        <v>413000</v>
      </c>
      <c r="B177" s="7" t="s">
        <v>23</v>
      </c>
      <c r="C177" s="35">
        <f>+C239+C258+C285</f>
        <v>276283</v>
      </c>
    </row>
    <row r="178" spans="1:3">
      <c r="A178" s="10">
        <v>413100</v>
      </c>
      <c r="B178" s="2" t="s">
        <v>121</v>
      </c>
      <c r="C178" s="35">
        <f>C259</f>
        <v>108183</v>
      </c>
    </row>
    <row r="179" spans="1:3">
      <c r="A179" s="2">
        <v>413300</v>
      </c>
      <c r="B179" s="2" t="s">
        <v>122</v>
      </c>
      <c r="C179" s="35">
        <f>C260</f>
        <v>111000</v>
      </c>
    </row>
    <row r="180" spans="1:3">
      <c r="A180" s="2">
        <v>413400</v>
      </c>
      <c r="B180" s="2" t="s">
        <v>123</v>
      </c>
      <c r="C180" s="35">
        <f>C261</f>
        <v>57000</v>
      </c>
    </row>
    <row r="181" spans="1:3">
      <c r="A181" s="2">
        <v>413900</v>
      </c>
      <c r="B181" s="2" t="s">
        <v>124</v>
      </c>
      <c r="C181" s="35">
        <f>+C240+C286</f>
        <v>100</v>
      </c>
    </row>
    <row r="182" spans="1:3">
      <c r="A182" s="9">
        <v>414000</v>
      </c>
      <c r="B182" s="7" t="s">
        <v>24</v>
      </c>
      <c r="C182" s="35">
        <f>+C401</f>
        <v>130000</v>
      </c>
    </row>
    <row r="183" spans="1:3">
      <c r="A183" s="10">
        <v>414100</v>
      </c>
      <c r="B183" s="2" t="s">
        <v>24</v>
      </c>
      <c r="C183" s="35">
        <f>C402</f>
        <v>130000</v>
      </c>
    </row>
    <row r="184" spans="1:3">
      <c r="A184" s="9">
        <v>415000</v>
      </c>
      <c r="B184" s="7" t="s">
        <v>15</v>
      </c>
      <c r="C184" s="35">
        <f>C403</f>
        <v>397797</v>
      </c>
    </row>
    <row r="185" spans="1:3">
      <c r="A185" s="10">
        <v>415200</v>
      </c>
      <c r="B185" s="2" t="s">
        <v>125</v>
      </c>
      <c r="C185" s="35">
        <f>C404</f>
        <v>397797</v>
      </c>
    </row>
    <row r="186" spans="1:3">
      <c r="A186" s="9">
        <v>416000</v>
      </c>
      <c r="B186" s="7" t="s">
        <v>126</v>
      </c>
      <c r="C186" s="35">
        <f>+C308+C405</f>
        <v>790079</v>
      </c>
    </row>
    <row r="187" spans="1:3">
      <c r="A187" s="10">
        <v>416100</v>
      </c>
      <c r="B187" s="2" t="s">
        <v>127</v>
      </c>
      <c r="C187" s="35">
        <f>C309+C406</f>
        <v>587074</v>
      </c>
    </row>
    <row r="188" spans="1:3">
      <c r="A188" s="10">
        <v>416200</v>
      </c>
      <c r="B188" s="2" t="s">
        <v>129</v>
      </c>
      <c r="C188" s="35">
        <f>C310</f>
        <v>46621</v>
      </c>
    </row>
    <row r="189" spans="1:3">
      <c r="A189" s="10">
        <v>416300</v>
      </c>
      <c r="B189" s="2" t="s">
        <v>128</v>
      </c>
      <c r="C189" s="35">
        <f>C311</f>
        <v>156384</v>
      </c>
    </row>
    <row r="190" spans="1:3">
      <c r="A190" s="2" t="s">
        <v>50</v>
      </c>
      <c r="B190" s="7" t="s">
        <v>28</v>
      </c>
      <c r="C190" s="35">
        <f>C287</f>
        <v>85560</v>
      </c>
    </row>
    <row r="191" spans="1:3">
      <c r="A191" s="10" t="s">
        <v>50</v>
      </c>
      <c r="B191" s="2" t="s">
        <v>28</v>
      </c>
      <c r="C191" s="35">
        <f>C288</f>
        <v>85560</v>
      </c>
    </row>
    <row r="192" spans="1:3">
      <c r="A192" s="7" t="s">
        <v>119</v>
      </c>
      <c r="B192" s="2"/>
      <c r="C192" s="35">
        <f>C241+C262+C312+C338+C364+C387</f>
        <v>680091</v>
      </c>
    </row>
    <row r="193" spans="1:3">
      <c r="A193" s="9">
        <v>510000</v>
      </c>
      <c r="B193" s="7" t="s">
        <v>130</v>
      </c>
      <c r="C193" s="35">
        <f>C242+C263+C313+C339+C365+C388</f>
        <v>680091</v>
      </c>
    </row>
    <row r="194" spans="1:3">
      <c r="A194" s="9">
        <v>511000</v>
      </c>
      <c r="B194" s="7" t="s">
        <v>39</v>
      </c>
      <c r="C194" s="35">
        <f>C243+C264+C314+C340+C366+C389</f>
        <v>680091</v>
      </c>
    </row>
    <row r="195" spans="1:3">
      <c r="A195" s="10">
        <v>511100</v>
      </c>
      <c r="B195" s="2" t="s">
        <v>131</v>
      </c>
      <c r="C195" s="35">
        <f>C265+C341</f>
        <v>673591</v>
      </c>
    </row>
    <row r="196" spans="1:3">
      <c r="A196" s="2">
        <v>511200</v>
      </c>
      <c r="B196" s="2" t="s">
        <v>132</v>
      </c>
      <c r="C196" s="35">
        <f>C244+C266+C315+C342+C367+C390</f>
        <v>2000</v>
      </c>
    </row>
    <row r="197" spans="1:3">
      <c r="A197" s="2">
        <v>511300</v>
      </c>
      <c r="B197" s="2" t="s">
        <v>133</v>
      </c>
      <c r="C197" s="35">
        <f>C245+C267+C316+C343+C368+C391</f>
        <v>4500</v>
      </c>
    </row>
    <row r="198" spans="1:3">
      <c r="A198" s="2">
        <v>511700</v>
      </c>
      <c r="B198" s="2" t="s">
        <v>134</v>
      </c>
      <c r="C198" s="35">
        <f>C246+C268+C317+C344+C369+C392</f>
        <v>0</v>
      </c>
    </row>
    <row r="199" spans="1:3">
      <c r="A199" s="2"/>
      <c r="B199" s="7" t="s">
        <v>135</v>
      </c>
      <c r="C199" s="35">
        <f>C209+C219+C247+C269+C289+C318+C345+C370+C393+C407</f>
        <v>4814751</v>
      </c>
    </row>
    <row r="200" spans="1:3">
      <c r="A200" s="32"/>
      <c r="B200" s="33"/>
      <c r="C200" s="33"/>
    </row>
    <row r="201" spans="1:3">
      <c r="A201" s="33">
        <v>1</v>
      </c>
      <c r="B201" s="33" t="s">
        <v>174</v>
      </c>
      <c r="C201" s="33"/>
    </row>
    <row r="202" spans="1:3">
      <c r="A202" s="23" t="s">
        <v>165</v>
      </c>
      <c r="B202" s="23" t="s">
        <v>171</v>
      </c>
      <c r="C202" s="23" t="s">
        <v>168</v>
      </c>
    </row>
    <row r="203" spans="1:3">
      <c r="A203" s="26" t="s">
        <v>166</v>
      </c>
      <c r="B203" s="26"/>
      <c r="C203" s="26" t="s">
        <v>169</v>
      </c>
    </row>
    <row r="204" spans="1:3">
      <c r="A204" s="28">
        <v>1</v>
      </c>
      <c r="B204" s="28">
        <v>2</v>
      </c>
      <c r="C204" s="28">
        <v>3</v>
      </c>
    </row>
    <row r="205" spans="1:3">
      <c r="A205" s="34" t="s">
        <v>86</v>
      </c>
      <c r="B205" s="34"/>
      <c r="C205" s="35">
        <f>C206</f>
        <v>197982</v>
      </c>
    </row>
    <row r="206" spans="1:3">
      <c r="A206" s="9">
        <v>410000</v>
      </c>
      <c r="B206" s="7" t="s">
        <v>107</v>
      </c>
      <c r="C206" s="8">
        <f>C207</f>
        <v>197982</v>
      </c>
    </row>
    <row r="207" spans="1:3">
      <c r="A207" s="9">
        <v>412000</v>
      </c>
      <c r="B207" s="7" t="s">
        <v>110</v>
      </c>
      <c r="C207" s="8">
        <f>C208</f>
        <v>197982</v>
      </c>
    </row>
    <row r="208" spans="1:3">
      <c r="A208" s="13">
        <v>412900</v>
      </c>
      <c r="B208" s="2" t="s">
        <v>120</v>
      </c>
      <c r="C208" s="11">
        <v>197982</v>
      </c>
    </row>
    <row r="209" spans="1:3">
      <c r="A209" s="2"/>
      <c r="B209" s="7" t="s">
        <v>135</v>
      </c>
      <c r="C209" s="8">
        <f>C205</f>
        <v>197982</v>
      </c>
    </row>
    <row r="210" spans="1:3">
      <c r="A210" s="36"/>
      <c r="B210" s="19"/>
      <c r="C210" s="37"/>
    </row>
    <row r="211" spans="1:3">
      <c r="A211" s="38">
        <v>2</v>
      </c>
      <c r="B211" s="20" t="s">
        <v>173</v>
      </c>
      <c r="C211" s="39"/>
    </row>
    <row r="212" spans="1:3">
      <c r="A212" s="23" t="s">
        <v>165</v>
      </c>
      <c r="B212" s="23" t="s">
        <v>171</v>
      </c>
      <c r="C212" s="23" t="s">
        <v>168</v>
      </c>
    </row>
    <row r="213" spans="1:3">
      <c r="A213" s="26" t="s">
        <v>166</v>
      </c>
      <c r="B213" s="26"/>
      <c r="C213" s="26" t="s">
        <v>169</v>
      </c>
    </row>
    <row r="214" spans="1:3">
      <c r="A214" s="28">
        <v>1</v>
      </c>
      <c r="B214" s="28">
        <v>2</v>
      </c>
      <c r="C214" s="28">
        <v>3</v>
      </c>
    </row>
    <row r="215" spans="1:3">
      <c r="A215" s="7" t="s">
        <v>86</v>
      </c>
      <c r="B215" s="7"/>
      <c r="C215" s="8">
        <f>C216</f>
        <v>31000</v>
      </c>
    </row>
    <row r="216" spans="1:3">
      <c r="A216" s="9">
        <v>410000</v>
      </c>
      <c r="B216" s="7" t="s">
        <v>107</v>
      </c>
      <c r="C216" s="8">
        <f>C217</f>
        <v>31000</v>
      </c>
    </row>
    <row r="217" spans="1:3">
      <c r="A217" s="9">
        <v>412000</v>
      </c>
      <c r="B217" s="7" t="s">
        <v>110</v>
      </c>
      <c r="C217" s="8">
        <f>C218</f>
        <v>31000</v>
      </c>
    </row>
    <row r="218" spans="1:3">
      <c r="A218" s="13">
        <v>412900</v>
      </c>
      <c r="B218" s="2" t="s">
        <v>120</v>
      </c>
      <c r="C218" s="11">
        <v>31000</v>
      </c>
    </row>
    <row r="219" spans="1:3">
      <c r="A219" s="2"/>
      <c r="B219" s="7" t="s">
        <v>135</v>
      </c>
      <c r="C219" s="8">
        <f>C215</f>
        <v>31000</v>
      </c>
    </row>
    <row r="220" spans="1:3">
      <c r="A220" s="39"/>
      <c r="B220" s="39"/>
      <c r="C220" s="39"/>
    </row>
    <row r="221" spans="1:3">
      <c r="A221" s="39"/>
      <c r="B221" s="39"/>
      <c r="C221" s="39"/>
    </row>
    <row r="222" spans="1:3">
      <c r="A222" s="39">
        <v>4</v>
      </c>
      <c r="B222" s="20" t="s">
        <v>175</v>
      </c>
      <c r="C222" s="39"/>
    </row>
    <row r="223" spans="1:3">
      <c r="A223" s="23" t="s">
        <v>165</v>
      </c>
      <c r="B223" s="23" t="s">
        <v>171</v>
      </c>
      <c r="C223" s="23" t="s">
        <v>168</v>
      </c>
    </row>
    <row r="224" spans="1:3">
      <c r="A224" s="26" t="s">
        <v>166</v>
      </c>
      <c r="B224" s="26"/>
      <c r="C224" s="26" t="s">
        <v>169</v>
      </c>
    </row>
    <row r="225" spans="1:3">
      <c r="A225" s="28">
        <v>1</v>
      </c>
      <c r="B225" s="28">
        <v>2</v>
      </c>
      <c r="C225" s="28">
        <v>3</v>
      </c>
    </row>
    <row r="226" spans="1:3">
      <c r="A226" s="7" t="s">
        <v>86</v>
      </c>
      <c r="B226" s="7"/>
      <c r="C226" s="8">
        <f>C227</f>
        <v>1260740</v>
      </c>
    </row>
    <row r="227" spans="1:3">
      <c r="A227" s="9">
        <v>410000</v>
      </c>
      <c r="B227" s="7" t="s">
        <v>107</v>
      </c>
      <c r="C227" s="8">
        <f>C228+C231+C239</f>
        <v>1260740</v>
      </c>
    </row>
    <row r="228" spans="1:3">
      <c r="A228" s="9">
        <v>411000</v>
      </c>
      <c r="B228" s="7" t="s">
        <v>21</v>
      </c>
      <c r="C228" s="8">
        <f>C229+C230</f>
        <v>1143340</v>
      </c>
    </row>
    <row r="229" spans="1:3">
      <c r="A229" s="10">
        <v>411100</v>
      </c>
      <c r="B229" s="2" t="s">
        <v>108</v>
      </c>
      <c r="C229" s="11">
        <v>870200</v>
      </c>
    </row>
    <row r="230" spans="1:3">
      <c r="A230" s="2">
        <v>411200</v>
      </c>
      <c r="B230" s="2" t="s">
        <v>109</v>
      </c>
      <c r="C230" s="11">
        <v>273140</v>
      </c>
    </row>
    <row r="231" spans="1:3">
      <c r="A231" s="9">
        <v>412000</v>
      </c>
      <c r="B231" s="7" t="s">
        <v>110</v>
      </c>
      <c r="C231" s="8">
        <f>C232+C233+C234+C235+C236+C237+C238</f>
        <v>117400</v>
      </c>
    </row>
    <row r="232" spans="1:3">
      <c r="A232" s="10">
        <v>412100</v>
      </c>
      <c r="B232" s="2" t="s">
        <v>111</v>
      </c>
      <c r="C232" s="11">
        <v>700</v>
      </c>
    </row>
    <row r="233" spans="1:3">
      <c r="A233" s="2">
        <v>412200</v>
      </c>
      <c r="B233" s="2" t="s">
        <v>112</v>
      </c>
      <c r="C233" s="11">
        <v>46000</v>
      </c>
    </row>
    <row r="234" spans="1:3">
      <c r="A234" s="2">
        <v>412300</v>
      </c>
      <c r="B234" s="2" t="s">
        <v>113</v>
      </c>
      <c r="C234" s="11">
        <v>26000</v>
      </c>
    </row>
    <row r="235" spans="1:3">
      <c r="A235" s="2">
        <v>412500</v>
      </c>
      <c r="B235" s="2" t="s">
        <v>115</v>
      </c>
      <c r="C235" s="11">
        <v>8000</v>
      </c>
    </row>
    <row r="236" spans="1:3">
      <c r="A236" s="2">
        <v>412600</v>
      </c>
      <c r="B236" s="2" t="s">
        <v>116</v>
      </c>
      <c r="C236" s="11">
        <v>17000</v>
      </c>
    </row>
    <row r="237" spans="1:3">
      <c r="A237" s="2">
        <v>412700</v>
      </c>
      <c r="B237" s="2" t="s">
        <v>117</v>
      </c>
      <c r="C237" s="11">
        <v>12500</v>
      </c>
    </row>
    <row r="238" spans="1:3">
      <c r="A238" s="13">
        <v>412900</v>
      </c>
      <c r="B238" s="2" t="s">
        <v>120</v>
      </c>
      <c r="C238" s="11">
        <v>7200</v>
      </c>
    </row>
    <row r="239" spans="1:3">
      <c r="A239" s="9">
        <v>413000</v>
      </c>
      <c r="B239" s="7" t="s">
        <v>23</v>
      </c>
      <c r="C239" s="8">
        <f>C240</f>
        <v>0</v>
      </c>
    </row>
    <row r="240" spans="1:3">
      <c r="A240" s="2">
        <v>413900</v>
      </c>
      <c r="B240" s="2" t="s">
        <v>124</v>
      </c>
      <c r="C240" s="11"/>
    </row>
    <row r="241" spans="1:3">
      <c r="A241" s="7" t="s">
        <v>119</v>
      </c>
      <c r="B241" s="2"/>
      <c r="C241" s="8">
        <f>C242</f>
        <v>0</v>
      </c>
    </row>
    <row r="242" spans="1:3">
      <c r="A242" s="9">
        <v>510000</v>
      </c>
      <c r="B242" s="7" t="s">
        <v>130</v>
      </c>
      <c r="C242" s="8">
        <f>C243</f>
        <v>0</v>
      </c>
    </row>
    <row r="243" spans="1:3">
      <c r="A243" s="9">
        <v>511000</v>
      </c>
      <c r="B243" s="7" t="s">
        <v>39</v>
      </c>
      <c r="C243" s="8">
        <f>C244+C245+C246</f>
        <v>0</v>
      </c>
    </row>
    <row r="244" spans="1:3">
      <c r="A244" s="2">
        <v>511200</v>
      </c>
      <c r="B244" s="2" t="s">
        <v>132</v>
      </c>
      <c r="C244" s="11"/>
    </row>
    <row r="245" spans="1:3">
      <c r="A245" s="2">
        <v>511300</v>
      </c>
      <c r="B245" s="2" t="s">
        <v>133</v>
      </c>
      <c r="C245" s="11"/>
    </row>
    <row r="246" spans="1:3">
      <c r="A246" s="2">
        <v>511700</v>
      </c>
      <c r="B246" s="2" t="s">
        <v>134</v>
      </c>
      <c r="C246" s="11"/>
    </row>
    <row r="247" spans="1:3">
      <c r="A247" s="2"/>
      <c r="B247" s="7" t="s">
        <v>135</v>
      </c>
      <c r="C247" s="8">
        <f>C226+C241</f>
        <v>1260740</v>
      </c>
    </row>
    <row r="248" spans="1:3">
      <c r="A248" s="39"/>
      <c r="B248" s="39"/>
      <c r="C248" s="39"/>
    </row>
    <row r="249" spans="1:3">
      <c r="A249" s="38">
        <v>5</v>
      </c>
      <c r="B249" s="20" t="s">
        <v>176</v>
      </c>
      <c r="C249" s="39"/>
    </row>
    <row r="250" spans="1:3">
      <c r="A250" s="23" t="s">
        <v>165</v>
      </c>
      <c r="B250" s="23" t="s">
        <v>171</v>
      </c>
      <c r="C250" s="23" t="s">
        <v>168</v>
      </c>
    </row>
    <row r="251" spans="1:3">
      <c r="A251" s="26" t="s">
        <v>166</v>
      </c>
      <c r="B251" s="26"/>
      <c r="C251" s="26" t="s">
        <v>169</v>
      </c>
    </row>
    <row r="252" spans="1:3">
      <c r="A252" s="28">
        <v>1</v>
      </c>
      <c r="B252" s="28">
        <v>2</v>
      </c>
      <c r="C252" s="28">
        <v>3</v>
      </c>
    </row>
    <row r="253" spans="1:3">
      <c r="A253" s="7" t="s">
        <v>86</v>
      </c>
      <c r="B253" s="7"/>
      <c r="C253" s="8">
        <f>C254</f>
        <v>276183</v>
      </c>
    </row>
    <row r="254" spans="1:3">
      <c r="A254" s="9">
        <v>410000</v>
      </c>
      <c r="B254" s="7" t="s">
        <v>107</v>
      </c>
      <c r="C254" s="8">
        <f>C255+C258</f>
        <v>276183</v>
      </c>
    </row>
    <row r="255" spans="1:3">
      <c r="A255" s="9">
        <v>412000</v>
      </c>
      <c r="B255" s="7" t="s">
        <v>110</v>
      </c>
      <c r="C255" s="8">
        <f>C256+C257</f>
        <v>0</v>
      </c>
    </row>
    <row r="256" spans="1:3">
      <c r="A256" s="2">
        <v>412700</v>
      </c>
      <c r="B256" s="2" t="s">
        <v>117</v>
      </c>
      <c r="C256" s="11"/>
    </row>
    <row r="257" spans="1:3">
      <c r="A257" s="13">
        <v>412900</v>
      </c>
      <c r="B257" s="2" t="s">
        <v>120</v>
      </c>
      <c r="C257" s="11"/>
    </row>
    <row r="258" spans="1:3">
      <c r="A258" s="9">
        <v>413000</v>
      </c>
      <c r="B258" s="7" t="s">
        <v>23</v>
      </c>
      <c r="C258" s="8">
        <f>C259+C260+C261</f>
        <v>276183</v>
      </c>
    </row>
    <row r="259" spans="1:3">
      <c r="A259" s="10">
        <v>413100</v>
      </c>
      <c r="B259" s="2" t="s">
        <v>121</v>
      </c>
      <c r="C259" s="11">
        <v>108183</v>
      </c>
    </row>
    <row r="260" spans="1:3">
      <c r="A260" s="2">
        <v>413300</v>
      </c>
      <c r="B260" s="2" t="s">
        <v>122</v>
      </c>
      <c r="C260" s="11">
        <v>111000</v>
      </c>
    </row>
    <row r="261" spans="1:3">
      <c r="A261" s="2">
        <v>413400</v>
      </c>
      <c r="B261" s="2" t="s">
        <v>123</v>
      </c>
      <c r="C261" s="11">
        <v>57000</v>
      </c>
    </row>
    <row r="262" spans="1:3">
      <c r="A262" s="7" t="s">
        <v>119</v>
      </c>
      <c r="B262" s="2"/>
      <c r="C262" s="8">
        <f>C263</f>
        <v>673591</v>
      </c>
    </row>
    <row r="263" spans="1:3">
      <c r="A263" s="9">
        <v>510000</v>
      </c>
      <c r="B263" s="7" t="s">
        <v>130</v>
      </c>
      <c r="C263" s="8">
        <f>C264</f>
        <v>673591</v>
      </c>
    </row>
    <row r="264" spans="1:3">
      <c r="A264" s="9">
        <v>511000</v>
      </c>
      <c r="B264" s="7" t="s">
        <v>39</v>
      </c>
      <c r="C264" s="8">
        <f>C265+C266+C267+C268</f>
        <v>673591</v>
      </c>
    </row>
    <row r="265" spans="1:3">
      <c r="A265" s="10">
        <v>511100</v>
      </c>
      <c r="B265" s="2" t="s">
        <v>131</v>
      </c>
      <c r="C265" s="11">
        <v>673591</v>
      </c>
    </row>
    <row r="266" spans="1:3">
      <c r="A266" s="2">
        <v>511200</v>
      </c>
      <c r="B266" s="2" t="s">
        <v>132</v>
      </c>
      <c r="C266" s="11"/>
    </row>
    <row r="267" spans="1:3">
      <c r="A267" s="2">
        <v>511300</v>
      </c>
      <c r="B267" s="2" t="s">
        <v>133</v>
      </c>
      <c r="C267" s="11"/>
    </row>
    <row r="268" spans="1:3">
      <c r="A268" s="2">
        <v>511700</v>
      </c>
      <c r="B268" s="2" t="s">
        <v>134</v>
      </c>
      <c r="C268" s="11"/>
    </row>
    <row r="269" spans="1:3">
      <c r="A269" s="2"/>
      <c r="B269" s="7" t="s">
        <v>135</v>
      </c>
      <c r="C269" s="8">
        <f>C253+C262</f>
        <v>949774</v>
      </c>
    </row>
    <row r="270" spans="1:3">
      <c r="A270" s="39"/>
      <c r="B270" s="39"/>
      <c r="C270" s="39"/>
    </row>
    <row r="271" spans="1:3">
      <c r="A271" s="39">
        <v>6</v>
      </c>
      <c r="B271" s="20" t="s">
        <v>177</v>
      </c>
      <c r="C271" s="39"/>
    </row>
    <row r="272" spans="1:3">
      <c r="A272" s="23" t="s">
        <v>165</v>
      </c>
      <c r="B272" s="23" t="s">
        <v>171</v>
      </c>
      <c r="C272" s="23" t="s">
        <v>168</v>
      </c>
    </row>
    <row r="273" spans="1:3">
      <c r="A273" s="26" t="s">
        <v>166</v>
      </c>
      <c r="B273" s="26"/>
      <c r="C273" s="26" t="s">
        <v>169</v>
      </c>
    </row>
    <row r="274" spans="1:3">
      <c r="A274" s="28">
        <v>1</v>
      </c>
      <c r="B274" s="28">
        <v>2</v>
      </c>
      <c r="C274" s="28">
        <v>3</v>
      </c>
    </row>
    <row r="275" spans="1:3">
      <c r="A275" s="7" t="s">
        <v>86</v>
      </c>
      <c r="B275" s="7"/>
      <c r="C275" s="8">
        <f>C276+C287</f>
        <v>676760</v>
      </c>
    </row>
    <row r="276" spans="1:3">
      <c r="A276" s="9">
        <v>410000</v>
      </c>
      <c r="B276" s="7" t="s">
        <v>107</v>
      </c>
      <c r="C276" s="8">
        <f>+C277+C285</f>
        <v>591200</v>
      </c>
    </row>
    <row r="277" spans="1:3">
      <c r="A277" s="9">
        <v>412000</v>
      </c>
      <c r="B277" s="7" t="s">
        <v>110</v>
      </c>
      <c r="C277" s="8">
        <f>C278+C279+C280+C281+C282+C283+C284</f>
        <v>591100</v>
      </c>
    </row>
    <row r="278" spans="1:3">
      <c r="A278" s="10">
        <v>412100</v>
      </c>
      <c r="B278" s="2" t="s">
        <v>111</v>
      </c>
      <c r="C278" s="11">
        <v>500</v>
      </c>
    </row>
    <row r="279" spans="1:3">
      <c r="A279" s="2">
        <v>412200</v>
      </c>
      <c r="B279" s="2" t="s">
        <v>112</v>
      </c>
      <c r="C279" s="11">
        <v>14900</v>
      </c>
    </row>
    <row r="280" spans="1:3">
      <c r="A280" s="2">
        <v>412400</v>
      </c>
      <c r="B280" s="2" t="s">
        <v>114</v>
      </c>
      <c r="C280" s="11"/>
    </row>
    <row r="281" spans="1:3">
      <c r="A281" s="2">
        <v>412500</v>
      </c>
      <c r="B281" s="2" t="s">
        <v>115</v>
      </c>
      <c r="C281" s="11">
        <v>175000</v>
      </c>
    </row>
    <row r="282" spans="1:3">
      <c r="A282" s="2">
        <v>412700</v>
      </c>
      <c r="B282" s="2" t="s">
        <v>117</v>
      </c>
      <c r="C282" s="11">
        <v>66200</v>
      </c>
    </row>
    <row r="283" spans="1:3">
      <c r="A283" s="2">
        <v>412800</v>
      </c>
      <c r="B283" s="2" t="s">
        <v>118</v>
      </c>
      <c r="C283" s="11">
        <v>291000</v>
      </c>
    </row>
    <row r="284" spans="1:3">
      <c r="A284" s="13">
        <v>412900</v>
      </c>
      <c r="B284" s="2" t="s">
        <v>120</v>
      </c>
      <c r="C284" s="11">
        <v>43500</v>
      </c>
    </row>
    <row r="285" spans="1:3">
      <c r="A285" s="9">
        <v>413000</v>
      </c>
      <c r="B285" s="7" t="s">
        <v>23</v>
      </c>
      <c r="C285" s="8">
        <f>C286</f>
        <v>100</v>
      </c>
    </row>
    <row r="286" spans="1:3">
      <c r="A286" s="2">
        <v>413900</v>
      </c>
      <c r="B286" s="2" t="s">
        <v>124</v>
      </c>
      <c r="C286" s="11">
        <v>100</v>
      </c>
    </row>
    <row r="287" spans="1:3">
      <c r="A287" s="2" t="s">
        <v>50</v>
      </c>
      <c r="B287" s="7" t="s">
        <v>28</v>
      </c>
      <c r="C287" s="8">
        <f>C288</f>
        <v>85560</v>
      </c>
    </row>
    <row r="288" spans="1:3">
      <c r="A288" s="10" t="s">
        <v>50</v>
      </c>
      <c r="B288" s="2" t="s">
        <v>28</v>
      </c>
      <c r="C288" s="11">
        <v>85560</v>
      </c>
    </row>
    <row r="289" spans="1:3">
      <c r="A289" s="2"/>
      <c r="B289" s="7" t="s">
        <v>135</v>
      </c>
      <c r="C289" s="8">
        <f>C275</f>
        <v>676760</v>
      </c>
    </row>
    <row r="290" spans="1:3">
      <c r="A290" s="39"/>
      <c r="B290" s="39"/>
      <c r="C290" s="39"/>
    </row>
    <row r="291" spans="1:3">
      <c r="A291" s="39">
        <v>7</v>
      </c>
      <c r="B291" s="20" t="s">
        <v>178</v>
      </c>
      <c r="C291" s="39"/>
    </row>
    <row r="292" spans="1:3">
      <c r="A292" s="23" t="s">
        <v>165</v>
      </c>
      <c r="B292" s="23" t="s">
        <v>171</v>
      </c>
      <c r="C292" s="23" t="s">
        <v>168</v>
      </c>
    </row>
    <row r="293" spans="1:3">
      <c r="A293" s="26" t="s">
        <v>166</v>
      </c>
      <c r="B293" s="26"/>
      <c r="C293" s="26" t="s">
        <v>169</v>
      </c>
    </row>
    <row r="294" spans="1:3">
      <c r="A294" s="28">
        <v>1</v>
      </c>
      <c r="B294" s="28">
        <v>2</v>
      </c>
      <c r="C294" s="28">
        <v>3</v>
      </c>
    </row>
    <row r="295" spans="1:3">
      <c r="A295" s="7" t="s">
        <v>86</v>
      </c>
      <c r="B295" s="7"/>
      <c r="C295" s="8">
        <f>C296</f>
        <v>785954</v>
      </c>
    </row>
    <row r="296" spans="1:3">
      <c r="A296" s="9">
        <v>410000</v>
      </c>
      <c r="B296" s="7" t="s">
        <v>107</v>
      </c>
      <c r="C296" s="8">
        <f>C297+C300+C308</f>
        <v>785954</v>
      </c>
    </row>
    <row r="297" spans="1:3">
      <c r="A297" s="9">
        <v>411000</v>
      </c>
      <c r="B297" s="7" t="s">
        <v>21</v>
      </c>
      <c r="C297" s="8">
        <f>C298+C299</f>
        <v>169875</v>
      </c>
    </row>
    <row r="298" spans="1:3">
      <c r="A298" s="10">
        <v>411100</v>
      </c>
      <c r="B298" s="2" t="s">
        <v>108</v>
      </c>
      <c r="C298" s="11">
        <v>133800</v>
      </c>
    </row>
    <row r="299" spans="1:3">
      <c r="A299" s="2">
        <v>411200</v>
      </c>
      <c r="B299" s="2" t="s">
        <v>109</v>
      </c>
      <c r="C299" s="11">
        <v>36075</v>
      </c>
    </row>
    <row r="300" spans="1:3">
      <c r="A300" s="9">
        <v>412000</v>
      </c>
      <c r="B300" s="7" t="s">
        <v>110</v>
      </c>
      <c r="C300" s="8">
        <f>C301+C302+C303+C304+C305+C306+C307</f>
        <v>18500</v>
      </c>
    </row>
    <row r="301" spans="1:3">
      <c r="A301" s="10">
        <v>412100</v>
      </c>
      <c r="B301" s="2" t="s">
        <v>111</v>
      </c>
      <c r="C301" s="11"/>
    </row>
    <row r="302" spans="1:3">
      <c r="A302" s="2">
        <v>412200</v>
      </c>
      <c r="B302" s="2" t="s">
        <v>112</v>
      </c>
      <c r="C302" s="11">
        <v>10000</v>
      </c>
    </row>
    <row r="303" spans="1:3">
      <c r="A303" s="2">
        <v>412300</v>
      </c>
      <c r="B303" s="2" t="s">
        <v>113</v>
      </c>
      <c r="C303" s="11">
        <v>2500</v>
      </c>
    </row>
    <row r="304" spans="1:3">
      <c r="A304" s="2">
        <v>412500</v>
      </c>
      <c r="B304" s="2" t="s">
        <v>115</v>
      </c>
      <c r="C304" s="11">
        <v>2000</v>
      </c>
    </row>
    <row r="305" spans="1:3">
      <c r="A305" s="2">
        <v>412600</v>
      </c>
      <c r="B305" s="2" t="s">
        <v>116</v>
      </c>
      <c r="C305" s="11">
        <v>2000</v>
      </c>
    </row>
    <row r="306" spans="1:3">
      <c r="A306" s="2">
        <v>412700</v>
      </c>
      <c r="B306" s="2" t="s">
        <v>117</v>
      </c>
      <c r="C306" s="11">
        <v>1000</v>
      </c>
    </row>
    <row r="307" spans="1:3">
      <c r="A307" s="13">
        <v>412900</v>
      </c>
      <c r="B307" s="2" t="s">
        <v>120</v>
      </c>
      <c r="C307" s="11">
        <v>1000</v>
      </c>
    </row>
    <row r="308" spans="1:3">
      <c r="A308" s="9">
        <v>416000</v>
      </c>
      <c r="B308" s="7" t="s">
        <v>126</v>
      </c>
      <c r="C308" s="8">
        <f>C309+C310+C311</f>
        <v>597579</v>
      </c>
    </row>
    <row r="309" spans="1:3">
      <c r="A309" s="10">
        <v>416100</v>
      </c>
      <c r="B309" s="2" t="s">
        <v>127</v>
      </c>
      <c r="C309" s="11">
        <v>394574</v>
      </c>
    </row>
    <row r="310" spans="1:3">
      <c r="A310" s="10">
        <v>416200</v>
      </c>
      <c r="B310" s="2" t="s">
        <v>129</v>
      </c>
      <c r="C310" s="11">
        <v>46621</v>
      </c>
    </row>
    <row r="311" spans="1:3">
      <c r="A311" s="10">
        <v>416300</v>
      </c>
      <c r="B311" s="2" t="s">
        <v>128</v>
      </c>
      <c r="C311" s="11">
        <v>156384</v>
      </c>
    </row>
    <row r="312" spans="1:3">
      <c r="A312" s="7" t="s">
        <v>119</v>
      </c>
      <c r="B312" s="2"/>
      <c r="C312" s="8">
        <f>C313</f>
        <v>0</v>
      </c>
    </row>
    <row r="313" spans="1:3">
      <c r="A313" s="9">
        <v>510000</v>
      </c>
      <c r="B313" s="7" t="s">
        <v>130</v>
      </c>
      <c r="C313" s="8">
        <f>C314</f>
        <v>0</v>
      </c>
    </row>
    <row r="314" spans="1:3">
      <c r="A314" s="9">
        <v>511000</v>
      </c>
      <c r="B314" s="7" t="s">
        <v>39</v>
      </c>
      <c r="C314" s="8">
        <f>C315+C316+C317</f>
        <v>0</v>
      </c>
    </row>
    <row r="315" spans="1:3">
      <c r="A315" s="2">
        <v>511200</v>
      </c>
      <c r="B315" s="2" t="s">
        <v>132</v>
      </c>
      <c r="C315" s="11"/>
    </row>
    <row r="316" spans="1:3">
      <c r="A316" s="2">
        <v>511300</v>
      </c>
      <c r="B316" s="2" t="s">
        <v>133</v>
      </c>
      <c r="C316" s="11"/>
    </row>
    <row r="317" spans="1:3">
      <c r="A317" s="2">
        <v>511700</v>
      </c>
      <c r="B317" s="2" t="s">
        <v>134</v>
      </c>
      <c r="C317" s="11"/>
    </row>
    <row r="318" spans="1:3">
      <c r="A318" s="2"/>
      <c r="B318" s="7" t="s">
        <v>135</v>
      </c>
      <c r="C318" s="8">
        <f>C295</f>
        <v>785954</v>
      </c>
    </row>
    <row r="319" spans="1:3">
      <c r="A319" s="39"/>
      <c r="B319" s="39"/>
      <c r="C319" s="39"/>
    </row>
    <row r="320" spans="1:3">
      <c r="A320" s="39">
        <v>8</v>
      </c>
      <c r="B320" s="20" t="s">
        <v>179</v>
      </c>
      <c r="C320" s="39"/>
    </row>
    <row r="321" spans="1:3">
      <c r="A321" s="23" t="s">
        <v>165</v>
      </c>
      <c r="B321" s="23" t="s">
        <v>171</v>
      </c>
      <c r="C321" s="23" t="s">
        <v>168</v>
      </c>
    </row>
    <row r="322" spans="1:3">
      <c r="A322" s="26" t="s">
        <v>166</v>
      </c>
      <c r="B322" s="26"/>
      <c r="C322" s="26" t="s">
        <v>169</v>
      </c>
    </row>
    <row r="323" spans="1:3">
      <c r="A323" s="28">
        <v>1</v>
      </c>
      <c r="B323" s="28">
        <v>2</v>
      </c>
      <c r="C323" s="28">
        <v>3</v>
      </c>
    </row>
    <row r="324" spans="1:3">
      <c r="A324" s="7" t="s">
        <v>86</v>
      </c>
      <c r="B324" s="7"/>
      <c r="C324" s="8">
        <f>C325</f>
        <v>104744</v>
      </c>
    </row>
    <row r="325" spans="1:3">
      <c r="A325" s="9">
        <v>410000</v>
      </c>
      <c r="B325" s="7" t="s">
        <v>107</v>
      </c>
      <c r="C325" s="8">
        <f>C326+C329</f>
        <v>104744</v>
      </c>
    </row>
    <row r="326" spans="1:3">
      <c r="A326" s="9">
        <v>411000</v>
      </c>
      <c r="B326" s="7" t="s">
        <v>21</v>
      </c>
      <c r="C326" s="8">
        <f>C327+C328</f>
        <v>77244</v>
      </c>
    </row>
    <row r="327" spans="1:3">
      <c r="A327" s="10">
        <v>411100</v>
      </c>
      <c r="B327" s="2" t="s">
        <v>108</v>
      </c>
      <c r="C327" s="11">
        <v>74244</v>
      </c>
    </row>
    <row r="328" spans="1:3">
      <c r="A328" s="2">
        <v>411200</v>
      </c>
      <c r="B328" s="2" t="s">
        <v>109</v>
      </c>
      <c r="C328" s="11">
        <v>3000</v>
      </c>
    </row>
    <row r="329" spans="1:3">
      <c r="A329" s="9">
        <v>412000</v>
      </c>
      <c r="B329" s="7" t="s">
        <v>110</v>
      </c>
      <c r="C329" s="8">
        <f>C330+C331+C332+C333+C334+C335+C336+C337</f>
        <v>27500</v>
      </c>
    </row>
    <row r="330" spans="1:3">
      <c r="A330" s="10">
        <v>412100</v>
      </c>
      <c r="B330" s="2" t="s">
        <v>111</v>
      </c>
      <c r="C330" s="11"/>
    </row>
    <row r="331" spans="1:3">
      <c r="A331" s="2">
        <v>412200</v>
      </c>
      <c r="B331" s="2" t="s">
        <v>112</v>
      </c>
      <c r="C331" s="11">
        <v>6200</v>
      </c>
    </row>
    <row r="332" spans="1:3">
      <c r="A332" s="2">
        <v>412300</v>
      </c>
      <c r="B332" s="2" t="s">
        <v>113</v>
      </c>
      <c r="C332" s="11">
        <v>2000</v>
      </c>
    </row>
    <row r="333" spans="1:3">
      <c r="A333" s="2">
        <v>412400</v>
      </c>
      <c r="B333" s="2" t="s">
        <v>114</v>
      </c>
      <c r="C333" s="11">
        <v>12000</v>
      </c>
    </row>
    <row r="334" spans="1:3">
      <c r="A334" s="2">
        <v>412500</v>
      </c>
      <c r="B334" s="2" t="s">
        <v>115</v>
      </c>
      <c r="C334" s="11">
        <v>1000</v>
      </c>
    </row>
    <row r="335" spans="1:3">
      <c r="A335" s="2">
        <v>412600</v>
      </c>
      <c r="B335" s="2" t="s">
        <v>116</v>
      </c>
      <c r="C335" s="11">
        <v>500</v>
      </c>
    </row>
    <row r="336" spans="1:3">
      <c r="A336" s="2">
        <v>412700</v>
      </c>
      <c r="B336" s="2" t="s">
        <v>117</v>
      </c>
      <c r="C336" s="11">
        <v>800</v>
      </c>
    </row>
    <row r="337" spans="1:3">
      <c r="A337" s="13">
        <v>412900</v>
      </c>
      <c r="B337" s="2" t="s">
        <v>120</v>
      </c>
      <c r="C337" s="11">
        <v>5000</v>
      </c>
    </row>
    <row r="338" spans="1:3">
      <c r="A338" s="7" t="s">
        <v>119</v>
      </c>
      <c r="B338" s="2"/>
      <c r="C338" s="8">
        <f>C339</f>
        <v>0</v>
      </c>
    </row>
    <row r="339" spans="1:3">
      <c r="A339" s="9">
        <v>510000</v>
      </c>
      <c r="B339" s="7" t="s">
        <v>130</v>
      </c>
      <c r="C339" s="8">
        <f>C340</f>
        <v>0</v>
      </c>
    </row>
    <row r="340" spans="1:3">
      <c r="A340" s="9">
        <v>511000</v>
      </c>
      <c r="B340" s="7" t="s">
        <v>39</v>
      </c>
      <c r="C340" s="8">
        <f>C341+C342+C343+C344</f>
        <v>0</v>
      </c>
    </row>
    <row r="341" spans="1:3">
      <c r="A341" s="10">
        <v>511100</v>
      </c>
      <c r="B341" s="2" t="s">
        <v>131</v>
      </c>
      <c r="C341" s="11"/>
    </row>
    <row r="342" spans="1:3">
      <c r="A342" s="2">
        <v>511200</v>
      </c>
      <c r="B342" s="2" t="s">
        <v>132</v>
      </c>
      <c r="C342" s="11"/>
    </row>
    <row r="343" spans="1:3">
      <c r="A343" s="2">
        <v>511300</v>
      </c>
      <c r="B343" s="2" t="s">
        <v>133</v>
      </c>
      <c r="C343" s="11"/>
    </row>
    <row r="344" spans="1:3">
      <c r="A344" s="2">
        <v>511700</v>
      </c>
      <c r="B344" s="2" t="s">
        <v>134</v>
      </c>
      <c r="C344" s="11"/>
    </row>
    <row r="345" spans="1:3">
      <c r="A345" s="2"/>
      <c r="B345" s="7" t="s">
        <v>135</v>
      </c>
      <c r="C345" s="8">
        <f>C324+C338</f>
        <v>104744</v>
      </c>
    </row>
    <row r="346" spans="1:3">
      <c r="A346" s="39"/>
      <c r="B346" s="39"/>
      <c r="C346" s="39"/>
    </row>
    <row r="347" spans="1:3">
      <c r="A347" s="38">
        <v>9</v>
      </c>
      <c r="B347" s="20" t="s">
        <v>180</v>
      </c>
      <c r="C347" s="39"/>
    </row>
    <row r="348" spans="1:3">
      <c r="A348" s="23" t="s">
        <v>165</v>
      </c>
      <c r="B348" s="23" t="s">
        <v>171</v>
      </c>
      <c r="C348" s="23" t="s">
        <v>168</v>
      </c>
    </row>
    <row r="349" spans="1:3">
      <c r="A349" s="26" t="s">
        <v>166</v>
      </c>
      <c r="B349" s="26"/>
      <c r="C349" s="26" t="s">
        <v>169</v>
      </c>
    </row>
    <row r="350" spans="1:3">
      <c r="A350" s="28">
        <v>1</v>
      </c>
      <c r="B350" s="28">
        <v>2</v>
      </c>
      <c r="C350" s="28">
        <v>3</v>
      </c>
    </row>
    <row r="351" spans="1:3">
      <c r="A351" s="7" t="s">
        <v>86</v>
      </c>
      <c r="B351" s="7"/>
      <c r="C351" s="8">
        <f>C352</f>
        <v>72500</v>
      </c>
    </row>
    <row r="352" spans="1:3">
      <c r="A352" s="9">
        <v>410000</v>
      </c>
      <c r="B352" s="7" t="s">
        <v>107</v>
      </c>
      <c r="C352" s="8">
        <f>C353+C355</f>
        <v>72500</v>
      </c>
    </row>
    <row r="353" spans="1:3">
      <c r="A353" s="9">
        <v>411000</v>
      </c>
      <c r="B353" s="7" t="s">
        <v>21</v>
      </c>
      <c r="C353" s="8">
        <f>C354</f>
        <v>10000</v>
      </c>
    </row>
    <row r="354" spans="1:3">
      <c r="A354" s="2">
        <v>411200</v>
      </c>
      <c r="B354" s="2" t="s">
        <v>109</v>
      </c>
      <c r="C354" s="11">
        <v>10000</v>
      </c>
    </row>
    <row r="355" spans="1:3">
      <c r="A355" s="9">
        <v>412000</v>
      </c>
      <c r="B355" s="7" t="s">
        <v>110</v>
      </c>
      <c r="C355" s="8">
        <f>C356+C357+C358+C359+C360+C361+C362+C363</f>
        <v>62500</v>
      </c>
    </row>
    <row r="356" spans="1:3">
      <c r="A356" s="10">
        <v>412100</v>
      </c>
      <c r="B356" s="2" t="s">
        <v>111</v>
      </c>
      <c r="C356" s="11"/>
    </row>
    <row r="357" spans="1:3">
      <c r="A357" s="2">
        <v>412200</v>
      </c>
      <c r="B357" s="2" t="s">
        <v>112</v>
      </c>
      <c r="C357" s="11">
        <v>45000</v>
      </c>
    </row>
    <row r="358" spans="1:3">
      <c r="A358" s="2">
        <v>412300</v>
      </c>
      <c r="B358" s="2" t="s">
        <v>113</v>
      </c>
      <c r="C358" s="11">
        <v>5000</v>
      </c>
    </row>
    <row r="359" spans="1:3">
      <c r="A359" s="2">
        <v>412400</v>
      </c>
      <c r="B359" s="2" t="s">
        <v>114</v>
      </c>
      <c r="C359" s="11">
        <v>1500</v>
      </c>
    </row>
    <row r="360" spans="1:3">
      <c r="A360" s="2">
        <v>412500</v>
      </c>
      <c r="B360" s="2" t="s">
        <v>115</v>
      </c>
      <c r="C360" s="11">
        <v>3000</v>
      </c>
    </row>
    <row r="361" spans="1:3">
      <c r="A361" s="2">
        <v>412600</v>
      </c>
      <c r="B361" s="2" t="s">
        <v>116</v>
      </c>
      <c r="C361" s="11">
        <v>3000</v>
      </c>
    </row>
    <row r="362" spans="1:3">
      <c r="A362" s="2">
        <v>412700</v>
      </c>
      <c r="B362" s="2" t="s">
        <v>117</v>
      </c>
      <c r="C362" s="11">
        <v>4000</v>
      </c>
    </row>
    <row r="363" spans="1:3">
      <c r="A363" s="13">
        <v>412900</v>
      </c>
      <c r="B363" s="2" t="s">
        <v>120</v>
      </c>
      <c r="C363" s="11">
        <v>1000</v>
      </c>
    </row>
    <row r="364" spans="1:3">
      <c r="A364" s="7" t="s">
        <v>119</v>
      </c>
      <c r="B364" s="2"/>
      <c r="C364" s="8">
        <f>C365</f>
        <v>5000</v>
      </c>
    </row>
    <row r="365" spans="1:3">
      <c r="A365" s="9">
        <v>510000</v>
      </c>
      <c r="B365" s="7" t="s">
        <v>130</v>
      </c>
      <c r="C365" s="8">
        <f>C366</f>
        <v>5000</v>
      </c>
    </row>
    <row r="366" spans="1:3">
      <c r="A366" s="9">
        <v>511000</v>
      </c>
      <c r="B366" s="7" t="s">
        <v>39</v>
      </c>
      <c r="C366" s="8">
        <f>+C367+C368+C369</f>
        <v>5000</v>
      </c>
    </row>
    <row r="367" spans="1:3">
      <c r="A367" s="2">
        <v>511200</v>
      </c>
      <c r="B367" s="2" t="s">
        <v>132</v>
      </c>
      <c r="C367" s="11">
        <v>2000</v>
      </c>
    </row>
    <row r="368" spans="1:3">
      <c r="A368" s="2">
        <v>511300</v>
      </c>
      <c r="B368" s="2" t="s">
        <v>133</v>
      </c>
      <c r="C368" s="11">
        <v>3000</v>
      </c>
    </row>
    <row r="369" spans="1:3">
      <c r="A369" s="2">
        <v>511700</v>
      </c>
      <c r="B369" s="2" t="s">
        <v>134</v>
      </c>
      <c r="C369" s="11"/>
    </row>
    <row r="370" spans="1:3">
      <c r="A370" s="2"/>
      <c r="B370" s="7" t="s">
        <v>135</v>
      </c>
      <c r="C370" s="8">
        <f>C351+C364</f>
        <v>77500</v>
      </c>
    </row>
    <row r="371" spans="1:3">
      <c r="A371" s="36"/>
      <c r="B371" s="19"/>
      <c r="C371" s="37"/>
    </row>
    <row r="372" spans="1:3">
      <c r="A372" s="39">
        <v>10</v>
      </c>
      <c r="B372" s="20" t="s">
        <v>181</v>
      </c>
      <c r="C372" s="39"/>
    </row>
    <row r="373" spans="1:3">
      <c r="A373" s="23" t="s">
        <v>165</v>
      </c>
      <c r="B373" s="23" t="s">
        <v>171</v>
      </c>
      <c r="C373" s="23" t="s">
        <v>168</v>
      </c>
    </row>
    <row r="374" spans="1:3">
      <c r="A374" s="26" t="s">
        <v>166</v>
      </c>
      <c r="B374" s="26"/>
      <c r="C374" s="26" t="s">
        <v>169</v>
      </c>
    </row>
    <row r="375" spans="1:3">
      <c r="A375" s="28">
        <v>1</v>
      </c>
      <c r="B375" s="28">
        <v>2</v>
      </c>
      <c r="C375" s="28">
        <v>3</v>
      </c>
    </row>
    <row r="376" spans="1:3">
      <c r="A376" s="7" t="s">
        <v>86</v>
      </c>
      <c r="B376" s="7"/>
      <c r="C376" s="8">
        <f>C377</f>
        <v>8500</v>
      </c>
    </row>
    <row r="377" spans="1:3">
      <c r="A377" s="9">
        <v>410000</v>
      </c>
      <c r="B377" s="7" t="s">
        <v>107</v>
      </c>
      <c r="C377" s="8">
        <f>C378</f>
        <v>8500</v>
      </c>
    </row>
    <row r="378" spans="1:3">
      <c r="A378" s="9">
        <v>412000</v>
      </c>
      <c r="B378" s="7" t="s">
        <v>110</v>
      </c>
      <c r="C378" s="8">
        <f>C379+C380+C381+C382+C383+C384+C385+C386</f>
        <v>8500</v>
      </c>
    </row>
    <row r="379" spans="1:3">
      <c r="A379" s="10">
        <v>412100</v>
      </c>
      <c r="B379" s="2" t="s">
        <v>111</v>
      </c>
      <c r="C379" s="11"/>
    </row>
    <row r="380" spans="1:3">
      <c r="A380" s="2">
        <v>412200</v>
      </c>
      <c r="B380" s="2" t="s">
        <v>112</v>
      </c>
      <c r="C380" s="11">
        <v>2500</v>
      </c>
    </row>
    <row r="381" spans="1:3">
      <c r="A381" s="2">
        <v>412300</v>
      </c>
      <c r="B381" s="2" t="s">
        <v>113</v>
      </c>
      <c r="C381" s="11">
        <v>1000</v>
      </c>
    </row>
    <row r="382" spans="1:3">
      <c r="A382" s="2">
        <v>412400</v>
      </c>
      <c r="B382" s="2" t="s">
        <v>114</v>
      </c>
      <c r="C382" s="11"/>
    </row>
    <row r="383" spans="1:3">
      <c r="A383" s="2">
        <v>412500</v>
      </c>
      <c r="B383" s="2" t="s">
        <v>115</v>
      </c>
      <c r="C383" s="11">
        <v>500</v>
      </c>
    </row>
    <row r="384" spans="1:3">
      <c r="A384" s="2">
        <v>412600</v>
      </c>
      <c r="B384" s="2" t="s">
        <v>116</v>
      </c>
      <c r="C384" s="11">
        <v>1000</v>
      </c>
    </row>
    <row r="385" spans="1:3">
      <c r="A385" s="2">
        <v>412700</v>
      </c>
      <c r="B385" s="2" t="s">
        <v>117</v>
      </c>
      <c r="C385" s="11">
        <v>500</v>
      </c>
    </row>
    <row r="386" spans="1:3">
      <c r="A386" s="13">
        <v>412900</v>
      </c>
      <c r="B386" s="2" t="s">
        <v>120</v>
      </c>
      <c r="C386" s="11">
        <v>3000</v>
      </c>
    </row>
    <row r="387" spans="1:3">
      <c r="A387" s="7" t="s">
        <v>119</v>
      </c>
      <c r="B387" s="2"/>
      <c r="C387" s="8">
        <f>C388</f>
        <v>1500</v>
      </c>
    </row>
    <row r="388" spans="1:3">
      <c r="A388" s="9">
        <v>510000</v>
      </c>
      <c r="B388" s="7" t="s">
        <v>130</v>
      </c>
      <c r="C388" s="8">
        <f>C389</f>
        <v>1500</v>
      </c>
    </row>
    <row r="389" spans="1:3">
      <c r="A389" s="9">
        <v>511000</v>
      </c>
      <c r="B389" s="7" t="s">
        <v>39</v>
      </c>
      <c r="C389" s="8">
        <f>+C390+C391+C392</f>
        <v>1500</v>
      </c>
    </row>
    <row r="390" spans="1:3">
      <c r="A390" s="2">
        <v>511200</v>
      </c>
      <c r="B390" s="2" t="s">
        <v>132</v>
      </c>
      <c r="C390" s="11"/>
    </row>
    <row r="391" spans="1:3">
      <c r="A391" s="2">
        <v>511300</v>
      </c>
      <c r="B391" s="2" t="s">
        <v>133</v>
      </c>
      <c r="C391" s="11">
        <v>1500</v>
      </c>
    </row>
    <row r="392" spans="1:3">
      <c r="A392" s="2">
        <v>511700</v>
      </c>
      <c r="B392" s="2" t="s">
        <v>134</v>
      </c>
      <c r="C392" s="11"/>
    </row>
    <row r="393" spans="1:3">
      <c r="A393" s="2"/>
      <c r="B393" s="7" t="s">
        <v>135</v>
      </c>
      <c r="C393" s="8">
        <f>C376+C387</f>
        <v>10000</v>
      </c>
    </row>
    <row r="394" spans="1:3">
      <c r="A394" s="36"/>
      <c r="B394" s="19"/>
      <c r="C394" s="37"/>
    </row>
    <row r="395" spans="1:3">
      <c r="A395" s="19">
        <v>11</v>
      </c>
      <c r="B395" s="19" t="s">
        <v>182</v>
      </c>
      <c r="C395" s="37"/>
    </row>
    <row r="396" spans="1:3">
      <c r="A396" s="23" t="s">
        <v>165</v>
      </c>
      <c r="B396" s="23" t="s">
        <v>171</v>
      </c>
      <c r="C396" s="23" t="s">
        <v>168</v>
      </c>
    </row>
    <row r="397" spans="1:3">
      <c r="A397" s="26" t="s">
        <v>166</v>
      </c>
      <c r="B397" s="26"/>
      <c r="C397" s="26" t="s">
        <v>169</v>
      </c>
    </row>
    <row r="398" spans="1:3">
      <c r="A398" s="28">
        <v>1</v>
      </c>
      <c r="B398" s="28">
        <v>2</v>
      </c>
      <c r="C398" s="28">
        <v>3</v>
      </c>
    </row>
    <row r="399" spans="1:3">
      <c r="A399" s="7" t="s">
        <v>86</v>
      </c>
      <c r="B399" s="7"/>
      <c r="C399" s="8">
        <f>C400</f>
        <v>720297</v>
      </c>
    </row>
    <row r="400" spans="1:3">
      <c r="A400" s="9">
        <v>410000</v>
      </c>
      <c r="B400" s="7" t="s">
        <v>107</v>
      </c>
      <c r="C400" s="8">
        <f>C401+C403+C405</f>
        <v>720297</v>
      </c>
    </row>
    <row r="401" spans="1:3">
      <c r="A401" s="9">
        <v>414000</v>
      </c>
      <c r="B401" s="7" t="s">
        <v>24</v>
      </c>
      <c r="C401" s="8">
        <f>C402</f>
        <v>130000</v>
      </c>
    </row>
    <row r="402" spans="1:3">
      <c r="A402" s="10">
        <v>414100</v>
      </c>
      <c r="B402" s="2" t="s">
        <v>24</v>
      </c>
      <c r="C402" s="11">
        <v>130000</v>
      </c>
    </row>
    <row r="403" spans="1:3">
      <c r="A403" s="9">
        <v>415000</v>
      </c>
      <c r="B403" s="7" t="s">
        <v>15</v>
      </c>
      <c r="C403" s="8">
        <f>C404</f>
        <v>397797</v>
      </c>
    </row>
    <row r="404" spans="1:3">
      <c r="A404" s="10">
        <v>415200</v>
      </c>
      <c r="B404" s="2" t="s">
        <v>125</v>
      </c>
      <c r="C404" s="11">
        <v>397797</v>
      </c>
    </row>
    <row r="405" spans="1:3">
      <c r="A405" s="9">
        <v>416000</v>
      </c>
      <c r="B405" s="7" t="s">
        <v>126</v>
      </c>
      <c r="C405" s="8">
        <f>C406</f>
        <v>192500</v>
      </c>
    </row>
    <row r="406" spans="1:3">
      <c r="A406" s="10">
        <v>416100</v>
      </c>
      <c r="B406" s="2" t="s">
        <v>127</v>
      </c>
      <c r="C406" s="11">
        <v>192500</v>
      </c>
    </row>
    <row r="407" spans="1:3">
      <c r="A407" s="2"/>
      <c r="B407" s="7" t="s">
        <v>135</v>
      </c>
      <c r="C407" s="8">
        <f>C399</f>
        <v>720297</v>
      </c>
    </row>
    <row r="408" spans="1:3">
      <c r="A408" s="36"/>
      <c r="B408" s="36"/>
      <c r="C408" s="36"/>
    </row>
    <row r="409" spans="1:3">
      <c r="A409" s="39"/>
      <c r="B409" s="39"/>
      <c r="C409" s="39"/>
    </row>
    <row r="410" spans="1:3">
      <c r="A410" s="39"/>
      <c r="B410" s="39"/>
      <c r="C410" s="39"/>
    </row>
    <row r="411" spans="1:3">
      <c r="A411" s="39"/>
      <c r="B411" s="39"/>
      <c r="C411" s="39"/>
    </row>
    <row r="412" spans="1:3">
      <c r="A412" s="2"/>
      <c r="B412" s="7" t="s">
        <v>136</v>
      </c>
      <c r="C412" s="8">
        <f>C413+C426+C440+C443</f>
        <v>99049</v>
      </c>
    </row>
    <row r="413" spans="1:3">
      <c r="A413" s="2"/>
      <c r="B413" s="7" t="s">
        <v>137</v>
      </c>
      <c r="C413" s="8">
        <f>C414-C420</f>
        <v>0</v>
      </c>
    </row>
    <row r="414" spans="1:3">
      <c r="A414" s="9">
        <v>910000</v>
      </c>
      <c r="B414" s="7" t="s">
        <v>138</v>
      </c>
      <c r="C414" s="8">
        <f>C415</f>
        <v>0</v>
      </c>
    </row>
    <row r="415" spans="1:3">
      <c r="A415" s="9">
        <v>911000</v>
      </c>
      <c r="B415" s="7" t="s">
        <v>51</v>
      </c>
      <c r="C415" s="8">
        <f>C416+C417+C418+C419</f>
        <v>0</v>
      </c>
    </row>
    <row r="416" spans="1:3">
      <c r="A416" s="10">
        <v>911100</v>
      </c>
      <c r="B416" s="2" t="s">
        <v>139</v>
      </c>
      <c r="C416" s="11"/>
    </row>
    <row r="417" spans="1:3">
      <c r="A417" s="2">
        <v>911200</v>
      </c>
      <c r="B417" s="2" t="s">
        <v>140</v>
      </c>
      <c r="C417" s="11"/>
    </row>
    <row r="418" spans="1:3">
      <c r="A418" s="2">
        <v>911300</v>
      </c>
      <c r="B418" s="2" t="s">
        <v>141</v>
      </c>
      <c r="C418" s="11"/>
    </row>
    <row r="419" spans="1:3">
      <c r="A419" s="2">
        <v>911400</v>
      </c>
      <c r="B419" s="2" t="s">
        <v>142</v>
      </c>
      <c r="C419" s="11"/>
    </row>
    <row r="420" spans="1:3">
      <c r="A420" s="9">
        <v>610000</v>
      </c>
      <c r="B420" s="7" t="s">
        <v>143</v>
      </c>
      <c r="C420" s="8">
        <f>C421</f>
        <v>0</v>
      </c>
    </row>
    <row r="421" spans="1:3">
      <c r="A421" s="9">
        <v>611000</v>
      </c>
      <c r="B421" s="7" t="s">
        <v>53</v>
      </c>
      <c r="C421" s="8">
        <f>C422+C423+C424+C425</f>
        <v>0</v>
      </c>
    </row>
    <row r="422" spans="1:3">
      <c r="A422" s="10">
        <v>611100</v>
      </c>
      <c r="B422" s="2" t="s">
        <v>144</v>
      </c>
      <c r="C422" s="11"/>
    </row>
    <row r="423" spans="1:3">
      <c r="A423" s="2">
        <v>611200</v>
      </c>
      <c r="B423" s="2" t="s">
        <v>145</v>
      </c>
      <c r="C423" s="11"/>
    </row>
    <row r="424" spans="1:3">
      <c r="A424" s="2">
        <v>611300</v>
      </c>
      <c r="B424" s="2" t="s">
        <v>146</v>
      </c>
      <c r="C424" s="11"/>
    </row>
    <row r="425" spans="1:3">
      <c r="A425" s="2">
        <v>611400</v>
      </c>
      <c r="B425" s="2" t="s">
        <v>147</v>
      </c>
      <c r="C425" s="11"/>
    </row>
    <row r="426" spans="1:3">
      <c r="A426" s="2"/>
      <c r="B426" s="7" t="s">
        <v>148</v>
      </c>
      <c r="C426" s="8">
        <f>C427-C431</f>
        <v>99049</v>
      </c>
    </row>
    <row r="427" spans="1:3">
      <c r="A427" s="9">
        <v>920000</v>
      </c>
      <c r="B427" s="7" t="s">
        <v>149</v>
      </c>
      <c r="C427" s="8">
        <f>C428</f>
        <v>1000000</v>
      </c>
    </row>
    <row r="428" spans="1:3">
      <c r="A428" s="9">
        <v>921000</v>
      </c>
      <c r="B428" s="7" t="s">
        <v>150</v>
      </c>
      <c r="C428" s="8">
        <f>C429+C430</f>
        <v>1000000</v>
      </c>
    </row>
    <row r="429" spans="1:3">
      <c r="A429" s="10">
        <v>921000</v>
      </c>
      <c r="B429" s="2" t="s">
        <v>151</v>
      </c>
      <c r="C429" s="11"/>
    </row>
    <row r="430" spans="1:3">
      <c r="A430" s="10">
        <v>921000</v>
      </c>
      <c r="B430" s="2" t="s">
        <v>152</v>
      </c>
      <c r="C430" s="11">
        <v>1000000</v>
      </c>
    </row>
    <row r="431" spans="1:3">
      <c r="A431" s="9">
        <v>620000</v>
      </c>
      <c r="B431" s="7" t="s">
        <v>153</v>
      </c>
      <c r="C431" s="8">
        <f>C432</f>
        <v>900951</v>
      </c>
    </row>
    <row r="432" spans="1:3">
      <c r="A432" s="9">
        <v>621000</v>
      </c>
      <c r="B432" s="7" t="s">
        <v>58</v>
      </c>
      <c r="C432" s="8">
        <f>C433+C434+C435+C436+C437+C438+C439</f>
        <v>900951</v>
      </c>
    </row>
    <row r="433" spans="1:3">
      <c r="A433" s="10">
        <v>621100</v>
      </c>
      <c r="B433" s="2" t="s">
        <v>154</v>
      </c>
      <c r="C433" s="11">
        <v>131042</v>
      </c>
    </row>
    <row r="434" spans="1:3">
      <c r="A434" s="10">
        <v>621200</v>
      </c>
      <c r="B434" s="2" t="s">
        <v>155</v>
      </c>
      <c r="C434" s="11">
        <v>228500</v>
      </c>
    </row>
    <row r="435" spans="1:3">
      <c r="A435" s="10">
        <v>621300</v>
      </c>
      <c r="B435" s="2" t="s">
        <v>157</v>
      </c>
      <c r="C435" s="11">
        <v>0</v>
      </c>
    </row>
    <row r="436" spans="1:3">
      <c r="A436" s="10">
        <v>621400</v>
      </c>
      <c r="B436" s="2" t="s">
        <v>156</v>
      </c>
      <c r="C436" s="11"/>
    </row>
    <row r="437" spans="1:3">
      <c r="A437" s="10">
        <v>621500</v>
      </c>
      <c r="B437" s="2" t="s">
        <v>158</v>
      </c>
      <c r="C437" s="11"/>
    </row>
    <row r="438" spans="1:3">
      <c r="A438" s="10">
        <v>621600</v>
      </c>
      <c r="B438" s="2" t="s">
        <v>159</v>
      </c>
      <c r="C438" s="11"/>
    </row>
    <row r="439" spans="1:3">
      <c r="A439" s="10">
        <v>621900</v>
      </c>
      <c r="B439" s="2" t="s">
        <v>160</v>
      </c>
      <c r="C439" s="11">
        <v>541409</v>
      </c>
    </row>
    <row r="440" spans="1:3">
      <c r="A440" s="9">
        <v>920000</v>
      </c>
      <c r="B440" s="7" t="s">
        <v>161</v>
      </c>
      <c r="C440" s="8">
        <f>C441</f>
        <v>0</v>
      </c>
    </row>
    <row r="441" spans="1:3">
      <c r="A441" s="9">
        <v>921000</v>
      </c>
      <c r="B441" s="7" t="s">
        <v>60</v>
      </c>
      <c r="C441" s="8">
        <f>C442</f>
        <v>0</v>
      </c>
    </row>
    <row r="442" spans="1:3">
      <c r="A442" s="10">
        <v>921300</v>
      </c>
      <c r="B442" s="2" t="s">
        <v>60</v>
      </c>
      <c r="C442" s="11"/>
    </row>
    <row r="443" spans="1:3">
      <c r="A443" s="14" t="s">
        <v>50</v>
      </c>
      <c r="B443" s="7" t="s">
        <v>162</v>
      </c>
      <c r="C443" s="8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gogak</dc:creator>
  <cp:lastModifiedBy>gogak</cp:lastModifiedBy>
  <cp:lastPrinted>2013-12-27T12:20:06Z</cp:lastPrinted>
  <dcterms:created xsi:type="dcterms:W3CDTF">2013-12-09T10:13:12Z</dcterms:created>
  <dcterms:modified xsi:type="dcterms:W3CDTF">2014-05-21T08:52:22Z</dcterms:modified>
</cp:coreProperties>
</file>