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HAMMER.OFFICE.blberza.com\users$\nebojsa.vukovic\Desktop\"/>
    </mc:Choice>
  </mc:AlternateContent>
  <xr:revisionPtr revIDLastSave="0" documentId="13_ncr:1_{47B65363-4742-4D7C-BA07-933E04A6CEDB}" xr6:coauthVersionLast="47" xr6:coauthVersionMax="47" xr10:uidLastSave="{00000000-0000-0000-0000-000000000000}"/>
  <bookViews>
    <workbookView xWindow="6705" yWindow="2640" windowWidth="21600" windowHeight="11385" activeTab="2" xr2:uid="{00000000-000D-0000-FFFF-FFFF00000000}"/>
  </bookViews>
  <sheets>
    <sheet name="Упутство" sheetId="10" r:id="rId1"/>
    <sheet name="Биланс стања" sheetId="1" r:id="rId2"/>
    <sheet name="Биланс успјеха" sheetId="3" r:id="rId3"/>
    <sheet name="Извјештај о осталом резултату" sheetId="6" r:id="rId4"/>
    <sheet name="Биланс токова готовине" sheetId="7" r:id="rId5"/>
    <sheet name="Извјеш. о променама на капиталу" sheetId="9" r:id="rId6"/>
    <sheet name="Анекс" sheetId="11" r:id="rId7"/>
  </sheets>
  <definedNames>
    <definedName name="_xlnm.Print_Titles" localSheetId="4">'Биланс токова готовине'!$19:$21</definedName>
    <definedName name="_xlnm.Print_Titles" localSheetId="2">'Биланс успјеха'!$19:$21</definedName>
    <definedName name="_xlnm.Print_Titles" localSheetId="5">'Извјеш. о променама на капиталу'!$18:$20</definedName>
    <definedName name="_xlnm.Print_Titles" localSheetId="3">'Извјештај о осталом резултату'!$19:$21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1" l="1"/>
  <c r="K41" i="11"/>
  <c r="C6" i="11"/>
  <c r="Q70" i="11"/>
  <c r="K70" i="11"/>
  <c r="Q60" i="11"/>
  <c r="K60" i="11"/>
  <c r="C4" i="11"/>
  <c r="A12" i="11"/>
  <c r="A11" i="11"/>
  <c r="A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A9" i="11"/>
  <c r="A7" i="11"/>
  <c r="A5" i="11"/>
  <c r="AG9" i="9"/>
  <c r="AE9" i="9"/>
  <c r="AC9" i="9"/>
  <c r="AA9" i="9"/>
  <c r="Y9" i="9"/>
  <c r="W9" i="9"/>
  <c r="U9" i="9"/>
  <c r="S9" i="9"/>
  <c r="Q9" i="9"/>
  <c r="O9" i="9"/>
  <c r="M9" i="9"/>
  <c r="K9" i="9"/>
  <c r="I9" i="9"/>
  <c r="AG7" i="9"/>
  <c r="AE7" i="9"/>
  <c r="AC7" i="9"/>
  <c r="AA7" i="9"/>
  <c r="A12" i="9"/>
  <c r="A11" i="9"/>
  <c r="A10" i="9"/>
  <c r="A7" i="9"/>
  <c r="C6" i="9"/>
  <c r="A5" i="9"/>
  <c r="C4" i="9"/>
  <c r="S9" i="7"/>
  <c r="R9" i="7"/>
  <c r="Q9" i="7"/>
  <c r="P9" i="7"/>
  <c r="O9" i="7"/>
  <c r="N9" i="7"/>
  <c r="M9" i="7"/>
  <c r="L9" i="7"/>
  <c r="K9" i="7"/>
  <c r="J9" i="7"/>
  <c r="I9" i="7"/>
  <c r="H9" i="7"/>
  <c r="G9" i="7"/>
  <c r="S7" i="7"/>
  <c r="R7" i="7"/>
  <c r="Q7" i="7"/>
  <c r="P7" i="7"/>
  <c r="A12" i="7"/>
  <c r="A11" i="7"/>
  <c r="A10" i="7"/>
  <c r="A9" i="7"/>
  <c r="A7" i="7"/>
  <c r="C6" i="7"/>
  <c r="A5" i="7"/>
  <c r="C4" i="7"/>
  <c r="S9" i="6"/>
  <c r="R9" i="6"/>
  <c r="Q9" i="6"/>
  <c r="P9" i="6"/>
  <c r="O9" i="6"/>
  <c r="N9" i="6"/>
  <c r="M9" i="6"/>
  <c r="L9" i="6"/>
  <c r="K9" i="6"/>
  <c r="J9" i="6"/>
  <c r="I9" i="6"/>
  <c r="H9" i="6"/>
  <c r="G9" i="6"/>
  <c r="S7" i="6"/>
  <c r="R7" i="6"/>
  <c r="Q7" i="6"/>
  <c r="P7" i="6"/>
  <c r="A12" i="6"/>
  <c r="A11" i="6"/>
  <c r="A10" i="6"/>
  <c r="A9" i="6"/>
  <c r="A9" i="9" s="1"/>
  <c r="A7" i="6"/>
  <c r="C6" i="6"/>
  <c r="A5" i="6"/>
  <c r="C4" i="6"/>
  <c r="S9" i="3"/>
  <c r="R9" i="3"/>
  <c r="Q9" i="3"/>
  <c r="P9" i="3"/>
  <c r="O9" i="3"/>
  <c r="N9" i="3"/>
  <c r="M9" i="3"/>
  <c r="L9" i="3"/>
  <c r="K9" i="3"/>
  <c r="J9" i="3"/>
  <c r="I9" i="3"/>
  <c r="H9" i="3"/>
  <c r="G9" i="3"/>
  <c r="S7" i="3"/>
  <c r="R7" i="3"/>
  <c r="Q7" i="3"/>
  <c r="P7" i="3"/>
  <c r="A12" i="3"/>
  <c r="A11" i="3"/>
  <c r="A10" i="3"/>
  <c r="A9" i="3"/>
  <c r="A7" i="3"/>
  <c r="C6" i="3"/>
  <c r="A5" i="3"/>
  <c r="C4" i="3"/>
  <c r="R27" i="1"/>
  <c r="AC46" i="9"/>
  <c r="P38" i="9"/>
  <c r="AC30" i="9"/>
  <c r="P23" i="6"/>
  <c r="K23" i="6"/>
  <c r="AE52" i="9"/>
  <c r="AE48" i="9"/>
  <c r="Y52" i="9"/>
  <c r="Y51" i="9"/>
  <c r="AE51" i="9" s="1"/>
  <c r="Y50" i="9"/>
  <c r="AE50" i="9" s="1"/>
  <c r="Y49" i="9"/>
  <c r="AE49" i="9" s="1"/>
  <c r="Y48" i="9"/>
  <c r="AE45" i="9"/>
  <c r="Y45" i="9"/>
  <c r="Y44" i="9"/>
  <c r="AE44" i="9" s="1"/>
  <c r="V46" i="9"/>
  <c r="S46" i="9"/>
  <c r="P46" i="9"/>
  <c r="M46" i="9"/>
  <c r="I46" i="9"/>
  <c r="F46" i="9"/>
  <c r="E46" i="9"/>
  <c r="AE41" i="9"/>
  <c r="Y41" i="9"/>
  <c r="Y40" i="9"/>
  <c r="AE40" i="9" s="1"/>
  <c r="P42" i="9"/>
  <c r="P54" i="9" s="1"/>
  <c r="AE32" i="9"/>
  <c r="Y36" i="9"/>
  <c r="AE36" i="9" s="1"/>
  <c r="Y35" i="9"/>
  <c r="AE35" i="9" s="1"/>
  <c r="Y34" i="9"/>
  <c r="AE34" i="9" s="1"/>
  <c r="Y33" i="9"/>
  <c r="AE33" i="9" s="1"/>
  <c r="Y32" i="9"/>
  <c r="AE29" i="9"/>
  <c r="Y29" i="9"/>
  <c r="Y28" i="9"/>
  <c r="AE28" i="9" s="1"/>
  <c r="AE24" i="9"/>
  <c r="Y25" i="9"/>
  <c r="AE25" i="9" s="1"/>
  <c r="Y24" i="9"/>
  <c r="Y22" i="9"/>
  <c r="AE22" i="9" s="1"/>
  <c r="V30" i="9"/>
  <c r="S30" i="9"/>
  <c r="P30" i="9"/>
  <c r="M30" i="9"/>
  <c r="I30" i="9"/>
  <c r="F30" i="9"/>
  <c r="E30" i="9"/>
  <c r="AC26" i="9"/>
  <c r="AC38" i="9" s="1"/>
  <c r="AC42" i="9" s="1"/>
  <c r="AC54" i="9" s="1"/>
  <c r="V26" i="9"/>
  <c r="V38" i="9" s="1"/>
  <c r="V42" i="9" s="1"/>
  <c r="V54" i="9" s="1"/>
  <c r="S26" i="9"/>
  <c r="S38" i="9" s="1"/>
  <c r="S42" i="9" s="1"/>
  <c r="S54" i="9" s="1"/>
  <c r="P26" i="9"/>
  <c r="M26" i="9"/>
  <c r="M38" i="9" s="1"/>
  <c r="M42" i="9" s="1"/>
  <c r="M54" i="9" s="1"/>
  <c r="I26" i="9"/>
  <c r="I38" i="9" s="1"/>
  <c r="I42" i="9" s="1"/>
  <c r="I54" i="9" s="1"/>
  <c r="F26" i="9"/>
  <c r="F38" i="9" s="1"/>
  <c r="F42" i="9" s="1"/>
  <c r="F54" i="9" s="1"/>
  <c r="E26" i="9"/>
  <c r="E38" i="9" s="1"/>
  <c r="P72" i="7"/>
  <c r="K72" i="7"/>
  <c r="P65" i="7"/>
  <c r="K65" i="7"/>
  <c r="P52" i="7"/>
  <c r="K52" i="7"/>
  <c r="P36" i="7"/>
  <c r="P63" i="7" s="1"/>
  <c r="K36" i="7"/>
  <c r="P27" i="7"/>
  <c r="P83" i="7" s="1"/>
  <c r="K27" i="7"/>
  <c r="P22" i="7"/>
  <c r="P82" i="7" s="1"/>
  <c r="K22" i="7"/>
  <c r="P30" i="6"/>
  <c r="K30" i="6"/>
  <c r="P64" i="7" l="1"/>
  <c r="P81" i="7"/>
  <c r="K63" i="7"/>
  <c r="K80" i="7"/>
  <c r="Y46" i="9"/>
  <c r="Y30" i="9"/>
  <c r="AE30" i="9"/>
  <c r="AE46" i="9"/>
  <c r="Y26" i="9"/>
  <c r="AE26" i="9" s="1"/>
  <c r="P85" i="7"/>
  <c r="Y38" i="9"/>
  <c r="AE38" i="9" s="1"/>
  <c r="E42" i="9"/>
  <c r="E54" i="9" s="1"/>
  <c r="Y54" i="9" s="1"/>
  <c r="AE54" i="9" s="1"/>
  <c r="K64" i="7"/>
  <c r="P84" i="7"/>
  <c r="P89" i="7" s="1"/>
  <c r="P80" i="7"/>
  <c r="K82" i="7"/>
  <c r="K81" i="7"/>
  <c r="K83" i="7"/>
  <c r="P35" i="7"/>
  <c r="P34" i="7"/>
  <c r="K35" i="7"/>
  <c r="K34" i="7"/>
  <c r="K37" i="6"/>
  <c r="P37" i="6"/>
  <c r="K84" i="7" l="1"/>
  <c r="K85" i="7"/>
  <c r="Y42" i="9"/>
  <c r="AE42" i="9" s="1"/>
  <c r="P134" i="3"/>
  <c r="K134" i="3"/>
  <c r="P131" i="3"/>
  <c r="K131" i="3"/>
  <c r="P115" i="3"/>
  <c r="K115" i="3"/>
  <c r="P108" i="3"/>
  <c r="K108" i="3"/>
  <c r="P102" i="3"/>
  <c r="K102" i="3"/>
  <c r="P95" i="3"/>
  <c r="K95" i="3"/>
  <c r="P82" i="3"/>
  <c r="K82" i="3"/>
  <c r="P72" i="3"/>
  <c r="K72" i="3"/>
  <c r="P65" i="3"/>
  <c r="K65" i="3"/>
  <c r="P60" i="3"/>
  <c r="K60" i="3"/>
  <c r="P49" i="3"/>
  <c r="P48" i="3" s="1"/>
  <c r="K49" i="3"/>
  <c r="K48" i="3" s="1"/>
  <c r="P44" i="3"/>
  <c r="K44" i="3"/>
  <c r="P31" i="3"/>
  <c r="K31" i="3"/>
  <c r="P27" i="3"/>
  <c r="K27" i="3"/>
  <c r="P23" i="3"/>
  <c r="K23" i="3"/>
  <c r="P94" i="1"/>
  <c r="P88" i="1"/>
  <c r="P89" i="1"/>
  <c r="P90" i="1"/>
  <c r="P91" i="1"/>
  <c r="P85" i="1"/>
  <c r="P86" i="1"/>
  <c r="P81" i="1"/>
  <c r="P82" i="1"/>
  <c r="P83" i="1"/>
  <c r="P84" i="1"/>
  <c r="P80" i="1"/>
  <c r="P72" i="1"/>
  <c r="P73" i="1"/>
  <c r="P74" i="1"/>
  <c r="P75" i="1"/>
  <c r="P76" i="1"/>
  <c r="P71" i="1"/>
  <c r="P65" i="1"/>
  <c r="P66" i="1"/>
  <c r="P67" i="1"/>
  <c r="P68" i="1"/>
  <c r="P63" i="1"/>
  <c r="P64" i="1"/>
  <c r="P57" i="1"/>
  <c r="P58" i="1"/>
  <c r="P59" i="1"/>
  <c r="P60" i="1"/>
  <c r="P54" i="1"/>
  <c r="P56" i="1"/>
  <c r="P51" i="1"/>
  <c r="P52" i="1"/>
  <c r="P53" i="1"/>
  <c r="P48" i="1"/>
  <c r="P49" i="1"/>
  <c r="P43" i="1"/>
  <c r="P44" i="1"/>
  <c r="P45" i="1"/>
  <c r="P46" i="1"/>
  <c r="P39" i="1"/>
  <c r="P40" i="1"/>
  <c r="P41" i="1"/>
  <c r="P36" i="1"/>
  <c r="P37" i="1"/>
  <c r="P38" i="1"/>
  <c r="P32" i="1"/>
  <c r="P34" i="1"/>
  <c r="P35" i="1"/>
  <c r="P30" i="1"/>
  <c r="P31" i="1"/>
  <c r="P29" i="1"/>
  <c r="P28" i="1"/>
  <c r="P155" i="1"/>
  <c r="K155" i="1"/>
  <c r="P148" i="1"/>
  <c r="K148" i="1"/>
  <c r="P137" i="1"/>
  <c r="K137" i="1"/>
  <c r="P133" i="1"/>
  <c r="K133" i="1"/>
  <c r="P128" i="1"/>
  <c r="K128" i="1"/>
  <c r="P124" i="1"/>
  <c r="K124" i="1"/>
  <c r="P119" i="1"/>
  <c r="K119" i="1"/>
  <c r="P115" i="1"/>
  <c r="K115" i="1"/>
  <c r="P110" i="1"/>
  <c r="K110" i="1"/>
  <c r="P103" i="1"/>
  <c r="P102" i="1" s="1"/>
  <c r="K103" i="1"/>
  <c r="K102" i="1" s="1"/>
  <c r="R87" i="1"/>
  <c r="N87" i="1"/>
  <c r="J87" i="1"/>
  <c r="R78" i="1"/>
  <c r="R77" i="1" s="1"/>
  <c r="N78" i="1"/>
  <c r="N77" i="1" s="1"/>
  <c r="J78" i="1"/>
  <c r="J77" i="1" s="1"/>
  <c r="R70" i="1"/>
  <c r="N70" i="1"/>
  <c r="J70" i="1"/>
  <c r="P70" i="1" s="1"/>
  <c r="R62" i="1"/>
  <c r="N62" i="1"/>
  <c r="J62" i="1"/>
  <c r="P62" i="1" s="1"/>
  <c r="R55" i="1"/>
  <c r="N55" i="1"/>
  <c r="J55" i="1"/>
  <c r="R50" i="1"/>
  <c r="N50" i="1"/>
  <c r="J50" i="1"/>
  <c r="R42" i="1"/>
  <c r="N42" i="1"/>
  <c r="J42" i="1"/>
  <c r="P42" i="1" s="1"/>
  <c r="R33" i="1"/>
  <c r="N33" i="1"/>
  <c r="J33" i="1"/>
  <c r="N27" i="1"/>
  <c r="J27" i="1"/>
  <c r="K147" i="1" l="1"/>
  <c r="K89" i="7"/>
  <c r="R69" i="1"/>
  <c r="P87" i="1"/>
  <c r="P50" i="1"/>
  <c r="K93" i="3"/>
  <c r="P93" i="3"/>
  <c r="P33" i="1"/>
  <c r="K92" i="3"/>
  <c r="P92" i="3"/>
  <c r="K40" i="3"/>
  <c r="P107" i="3"/>
  <c r="K94" i="3"/>
  <c r="K107" i="3"/>
  <c r="P94" i="3"/>
  <c r="P40" i="3"/>
  <c r="P22" i="3"/>
  <c r="K22" i="3"/>
  <c r="J47" i="1"/>
  <c r="J25" i="1" s="1"/>
  <c r="P78" i="1"/>
  <c r="P55" i="1"/>
  <c r="P147" i="1"/>
  <c r="P132" i="1"/>
  <c r="K132" i="1"/>
  <c r="K100" i="1"/>
  <c r="P100" i="1"/>
  <c r="R61" i="1"/>
  <c r="P77" i="1"/>
  <c r="N69" i="1"/>
  <c r="N61" i="1" s="1"/>
  <c r="J69" i="1"/>
  <c r="R47" i="1"/>
  <c r="R25" i="1" s="1"/>
  <c r="N47" i="1"/>
  <c r="P27" i="1"/>
  <c r="P170" i="1" l="1"/>
  <c r="K170" i="1"/>
  <c r="R93" i="1"/>
  <c r="P47" i="1"/>
  <c r="K121" i="3"/>
  <c r="P120" i="3"/>
  <c r="K120" i="3"/>
  <c r="P121" i="3"/>
  <c r="P59" i="3"/>
  <c r="K127" i="3"/>
  <c r="K58" i="3"/>
  <c r="K71" i="3"/>
  <c r="K70" i="3"/>
  <c r="P126" i="3"/>
  <c r="P71" i="3"/>
  <c r="P70" i="3"/>
  <c r="P58" i="3"/>
  <c r="K59" i="3"/>
  <c r="P127" i="3"/>
  <c r="K126" i="3"/>
  <c r="J61" i="1"/>
  <c r="P61" i="1" s="1"/>
  <c r="P69" i="1"/>
  <c r="N25" i="1"/>
  <c r="N93" i="1" s="1"/>
  <c r="P129" i="3" l="1"/>
  <c r="K129" i="3"/>
  <c r="K128" i="3"/>
  <c r="P128" i="3"/>
  <c r="P25" i="1"/>
  <c r="J93" i="1"/>
  <c r="P93" i="1" s="1"/>
  <c r="K137" i="3" l="1"/>
  <c r="K138" i="3"/>
  <c r="P137" i="3"/>
  <c r="P22" i="6" s="1"/>
  <c r="P39" i="6" s="1"/>
  <c r="P138" i="3"/>
  <c r="K22" i="6" l="1"/>
  <c r="K39" i="6" s="1"/>
</calcChain>
</file>

<file path=xl/sharedStrings.xml><?xml version="1.0" encoding="utf-8"?>
<sst xmlns="http://schemas.openxmlformats.org/spreadsheetml/2006/main" count="1509" uniqueCount="901">
  <si>
    <t>БИЛАНС СТАЊА</t>
  </si>
  <si>
    <t>(Извјештај о финансијском положају)</t>
  </si>
  <si>
    <t>на дан__________________20__. године</t>
  </si>
  <si>
    <t>Група рачуна, рачун</t>
  </si>
  <si>
    <t>П О З И Ц И Ј А</t>
  </si>
  <si>
    <t>Ознака за АОП</t>
  </si>
  <si>
    <t>Напомена</t>
  </si>
  <si>
    <t>Износ на дан биланса текуће године</t>
  </si>
  <si>
    <t>Износ на дан биланса претходне године (почетно стање)</t>
  </si>
  <si>
    <t>Бруто</t>
  </si>
  <si>
    <t>Исправка вриједности</t>
  </si>
  <si>
    <t>БИЛАНСНА АКТИВА</t>
  </si>
  <si>
    <t>I  НЕМАТЕРИЈАЛНА СРЕДСТВА  (003 до 007)</t>
  </si>
  <si>
    <t>010, дио 019</t>
  </si>
  <si>
    <t>1. Улагања у развој</t>
  </si>
  <si>
    <t>011,013 дио 019</t>
  </si>
  <si>
    <t>2. Концесије, патенти, лиценце, софтвер и остала права</t>
  </si>
  <si>
    <t>012, дио 019</t>
  </si>
  <si>
    <t>3. Goodwill</t>
  </si>
  <si>
    <t>014, дио 019</t>
  </si>
  <si>
    <t>4. Остала нематеријална средства</t>
  </si>
  <si>
    <t>015, 016 и дио 019</t>
  </si>
  <si>
    <t xml:space="preserve">5. Аванси и нематеријална средства у припреми </t>
  </si>
  <si>
    <t xml:space="preserve">II  НЕКРЕТНИНЕ, ПОСТРОЈЕЊА И ОПРЕМА (009 до 014) </t>
  </si>
  <si>
    <t>020, дио 029</t>
  </si>
  <si>
    <t>1. Земљиште</t>
  </si>
  <si>
    <t>021, дио 029</t>
  </si>
  <si>
    <t>2. Грађевински објекти</t>
  </si>
  <si>
    <t>022, дио 029</t>
  </si>
  <si>
    <t>3. Постројења и опрема</t>
  </si>
  <si>
    <t>023, дио 029</t>
  </si>
  <si>
    <t>4. Остале некретнине, постројења и опрема</t>
  </si>
  <si>
    <t>024, дио 029</t>
  </si>
  <si>
    <t>5. Улагање на туђим некретнинама, постројењима и опреми</t>
  </si>
  <si>
    <t>025, 026, дио 029</t>
  </si>
  <si>
    <t>6. Аванси и некретнине, постројења и опрема у припреми</t>
  </si>
  <si>
    <t>III ИНВЕСТИЦИОНЕ НЕКРЕТНИНЕ</t>
  </si>
  <si>
    <t xml:space="preserve">IV СРЕДСТВА УЗЕТА У ЗАКУП </t>
  </si>
  <si>
    <t>V БИОЛОШКА СРЕДСТВА   (018 до 021)</t>
  </si>
  <si>
    <t>050, дио 059</t>
  </si>
  <si>
    <t>1. Шуме</t>
  </si>
  <si>
    <t>051, дио 059</t>
  </si>
  <si>
    <t>2. Вишегодишњи засади</t>
  </si>
  <si>
    <t>052, 053, дио 059</t>
  </si>
  <si>
    <t>3. Основно стадо и остала биолошка средства</t>
  </si>
  <si>
    <t>055, 056 и дио 059</t>
  </si>
  <si>
    <t xml:space="preserve">4. Аванси и биолошка средства у припреми </t>
  </si>
  <si>
    <t>VI  ДУГОРОЧНИ ФИНАНСИЈСКИ ПЛАСМАНИ (023 + 024 + 025 + 030 + 033)</t>
  </si>
  <si>
    <t>060, дио 069</t>
  </si>
  <si>
    <t>1. Учешће у капиталу зависних субјеката</t>
  </si>
  <si>
    <t>061, дио 069</t>
  </si>
  <si>
    <t>2. Учешће у капиталу придружених субјеката и заједничких подухвата</t>
  </si>
  <si>
    <t>дио 06</t>
  </si>
  <si>
    <t>3. Финансијска средства по амортизованој вриједности (026 до 029)</t>
  </si>
  <si>
    <t>062, дио 069</t>
  </si>
  <si>
    <t>3.1. Дугорочни кредити повезаним правним лицима</t>
  </si>
  <si>
    <t xml:space="preserve">063, дио 069 </t>
  </si>
  <si>
    <t>3.2. Дугорочни кредити у земљи</t>
  </si>
  <si>
    <t>064, дио 069</t>
  </si>
  <si>
    <t>3.3. Дугорочни кредити у иностранству</t>
  </si>
  <si>
    <t>065, дио 069</t>
  </si>
  <si>
    <t>3.4. Остала финансијска средства по амортизованој вриједности</t>
  </si>
  <si>
    <t>4. Финансијска средства по фер вриједности кроз остали укупан резултат (031 + 032)</t>
  </si>
  <si>
    <t>066, дио 069</t>
  </si>
  <si>
    <t>4.1. Власнички инструменти</t>
  </si>
  <si>
    <t>067, дио 069</t>
  </si>
  <si>
    <t>4.2. Дужнички инструменти</t>
  </si>
  <si>
    <t>068, дио 069</t>
  </si>
  <si>
    <t>5. Потраживања по финансијском лизингу</t>
  </si>
  <si>
    <t>07 и 08</t>
  </si>
  <si>
    <t>VII ОСТАЛА ДУГОРОЧНА СРЕДСТВА И РАЗГРАНИЧЕЊА</t>
  </si>
  <si>
    <t>Б. ОДЛОЖЕНА ПОРЕСКА СРЕДСТВА</t>
  </si>
  <si>
    <t>В. ТЕКУЋА СРЕДСТВА (037 + 044)</t>
  </si>
  <si>
    <t>10 до 15</t>
  </si>
  <si>
    <t>I   ЗАЛИХЕ, СТАЛНА СРЕДСТВА НАМИЈЕЊЕНА ПРОДАЈИ И СРЕДСТВА ПОСЛОВАЊА КОЈЕ СЕ ОБУСТАВЉА (038 до 043)</t>
  </si>
  <si>
    <t>100 до 109</t>
  </si>
  <si>
    <t>1. Залихе материјала</t>
  </si>
  <si>
    <t>110 до 119</t>
  </si>
  <si>
    <t>2. Залихе недовршене производње, полупроизвода и недовршених услуга</t>
  </si>
  <si>
    <t>120 до 129</t>
  </si>
  <si>
    <t>3. Залихе готових производа</t>
  </si>
  <si>
    <t>130 до 139</t>
  </si>
  <si>
    <t>4. Залихе робе</t>
  </si>
  <si>
    <t>140 до 149</t>
  </si>
  <si>
    <t>5. Стална средства намијењена продаји и средства пословања које се обуставља</t>
  </si>
  <si>
    <t>150 до 159</t>
  </si>
  <si>
    <t>6. Дати аванси</t>
  </si>
  <si>
    <t>II  КРАТКОРОЧНА СРЕДСТВА ИЗУЗЕВ ЗАЛИХА И СТАЛНИХ СРЕДСТАВА НАМИЈЕЊЕНИХ ПРОДАЈИ (045 + 052 + 061 + 064 + 065)</t>
  </si>
  <si>
    <t>1. Краткорочна потраживања  (046 до 051)</t>
  </si>
  <si>
    <t>200, дио 209</t>
  </si>
  <si>
    <t>201,202, 203, дио 209</t>
  </si>
  <si>
    <t>204, дио 209</t>
  </si>
  <si>
    <t>група 21 осим 214</t>
  </si>
  <si>
    <t>група 22, осим 224</t>
  </si>
  <si>
    <t>2. Краткорочни финансијски пласмани  (053 + 058 + 059 + 060)</t>
  </si>
  <si>
    <t>230, дио 238</t>
  </si>
  <si>
    <t>а) Краткорочни кредити повезаним правним лицима</t>
  </si>
  <si>
    <t>231, дио 238</t>
  </si>
  <si>
    <t>б) Краткорочни кредити у земљи</t>
  </si>
  <si>
    <t>232, дио 238</t>
  </si>
  <si>
    <t>в) Краткорочни кредити у иностранству</t>
  </si>
  <si>
    <t>233, дио 238</t>
  </si>
  <si>
    <t>г) Остала финансијска средства по амортизованој вриједности</t>
  </si>
  <si>
    <t>235 и 236</t>
  </si>
  <si>
    <t>234, 239</t>
  </si>
  <si>
    <t>3. Готовински еквиваленти и готовина (062 + 063)</t>
  </si>
  <si>
    <t>240, дио 249</t>
  </si>
  <si>
    <t>241 до 249</t>
  </si>
  <si>
    <t>270 од 279</t>
  </si>
  <si>
    <t>4. Порез на додату вриједност</t>
  </si>
  <si>
    <t>280 до 289</t>
  </si>
  <si>
    <t>5. Краткорочна разграничења</t>
  </si>
  <si>
    <t>Г. БИЛАНСНА АКТИВА  (001 + 035 + 036)</t>
  </si>
  <si>
    <t>880 до 888</t>
  </si>
  <si>
    <t>Д. ВАНБИЛАНСНА АКТИВА</t>
  </si>
  <si>
    <t>I  ОСНОВНИ КАПИТАЛ (103+106+107+108+109)</t>
  </si>
  <si>
    <t>1. Акцијски капитал (104+105)</t>
  </si>
  <si>
    <r>
      <t>1.1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Акцијски капитал-обичне акције</t>
    </r>
  </si>
  <si>
    <r>
      <t>1.2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Акцијски капитал –повлашћене (приоритетне) акције</t>
    </r>
  </si>
  <si>
    <t>2. Удјели друштва са ограниченом одговорношћу</t>
  </si>
  <si>
    <t>3. Улози</t>
  </si>
  <si>
    <t>4. Државни капитал</t>
  </si>
  <si>
    <t>5. Остали основни капитал</t>
  </si>
  <si>
    <t>II  ОТКУПЉЕНЕ СОПСТВЕНЕ АКЦИЈЕ И УПИСАНИ НЕУПЛАЋЕНИ КАПИТАЛ (111+112)</t>
  </si>
  <si>
    <t>1. Откупљене сопствене акције и удјели</t>
  </si>
  <si>
    <t>2. Уписани неуплаћени капитал</t>
  </si>
  <si>
    <t xml:space="preserve">III  ЕМИСИОНА ПРЕМИЈА </t>
  </si>
  <si>
    <t>IV ЕМИСИОНИ ГУБИТАК</t>
  </si>
  <si>
    <t>дио 32</t>
  </si>
  <si>
    <t xml:space="preserve">V  РЕЗЕРВЕ (116 до 118) 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</si>
  <si>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Законске резерве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</si>
  <si>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Статутарне резерве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</si>
  <si>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Остале резерве</t>
    </r>
  </si>
  <si>
    <t>дио 33</t>
  </si>
  <si>
    <t>VI РЕВАЛОРИЗАЦИОНЕ РЕЗЕРВЕ (120 + 121)</t>
  </si>
  <si>
    <t>1. Ревалоризационе резерве за некретнине, постројења, опрему и нематеријална средства</t>
  </si>
  <si>
    <t>331 и 334</t>
  </si>
  <si>
    <t>2. Остале ревалоризационе резерве</t>
  </si>
  <si>
    <t>VII  ПОЗИТИВНИ ЕФЕКТИ ВРЕДНОВАЊА ФИНАНСИЈСКИХ СРЕДСТАВА КОЈА СЕ ВРЕДНУЈУ ПО ФЕР ВРИЈЕДНОСТИ КРОЗ ОСТАЛИ УКУПНИ РЕЗУЛТАТ</t>
  </si>
  <si>
    <t>VIII НЕГАТИВНИ ЕФЕКТИ ВРЕДНОВАЊА ФИНАНСИЈСКИХ СРЕДСТАВА КОЈА СЕ ВРЕДНУЈУ ПО ФЕР ВРИЈЕДНОСТИ КРОЗ ОСТАЛИ УКУПНИ РЕЗУЛТАТ</t>
  </si>
  <si>
    <t>IX  НЕРАСПОРЕЂЕНА ДОБИТ (125 до 127)</t>
  </si>
  <si>
    <t>340 или 342</t>
  </si>
  <si>
    <t>1. Нераспоређена добит ранијих година / Нераспоређени вишак прихода над расходима ранијих година</t>
  </si>
  <si>
    <t>341 или 343</t>
  </si>
  <si>
    <r>
      <t>2. Нераспоређена добит текуће године /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Нераспоређени вишак прихода над расходима текуће године</t>
    </r>
  </si>
  <si>
    <t>3. Нето приход од самосталне дјелатности</t>
  </si>
  <si>
    <t>X ГУБИТАК (129 + 130)</t>
  </si>
  <si>
    <t>350 или 352</t>
  </si>
  <si>
    <t>1. Губитак ранијих година / Вишак расхода над приходима ранијих година</t>
  </si>
  <si>
    <t>351 или 353</t>
  </si>
  <si>
    <t>2. Губитак текуће године / Вишак расхода над приходима текуће године</t>
  </si>
  <si>
    <t>XI УЧЕШЋА БЕЗ ПРАВА КОНТРОЛЕ</t>
  </si>
  <si>
    <t>Б. ДУГОРОЧНА РЕЗЕРВИСАЊА И ДУГОРОЧНЕ ОБАВЕЗЕ (133 + 137 + 145)</t>
  </si>
  <si>
    <t>дио 40</t>
  </si>
  <si>
    <r>
      <t>I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ДУГОРОЧНА РЕЗЕРВИСАЊА (134 до 136)</t>
    </r>
  </si>
  <si>
    <t>1. Резервисања за трошкове у гарантном року</t>
  </si>
  <si>
    <t>2. Резервисања за накнаде и бенефиције запослених</t>
  </si>
  <si>
    <t>401, 402, 403, дио 409</t>
  </si>
  <si>
    <t>3. Остала дугорочна резервисања</t>
  </si>
  <si>
    <r>
      <t>II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ДУГОРОЧНЕ ОБАВЕЗЕ (138 до 144)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</si>
  <si>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Обавезе према повезаним правним лицима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</si>
  <si>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Дугорочни кредити у земљи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</si>
  <si>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Дугорочни кредити у иностранству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</si>
  <si>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Обавезе по емитованим дужничким инструментима</t>
    </r>
  </si>
  <si>
    <t>415, 416</t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</si>
  <si>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Дугорочне обавезе по лизингу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</si>
  <si>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Остале дугорочне финансијске обавезе по амортизованој вриједности</t>
    </r>
  </si>
  <si>
    <t>дио 409, 410, 419</t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</si>
  <si>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Остале дугорочне обавезе, укључујући разграничења</t>
    </r>
  </si>
  <si>
    <t>III. РАЗГРАНИЧЕНИ ПРИХОДИ И ПРИМЉЕНЕ ДОНАЦИЈЕ</t>
  </si>
  <si>
    <t>В. ОДЛОЖЕНЕ ПОРЕСКЕ ОБАВЕЗЕ</t>
  </si>
  <si>
    <t>42 до 49</t>
  </si>
  <si>
    <t>Г. КРАТКОРОЧНE ОБАВЕЗЕ И КРАТКОРОЧНА РЕЗЕРВИСАЊА(148 + 155 + 161 + 162 + 163 + 164 + 165 + 166 + 167 + 168)</t>
  </si>
  <si>
    <t>1. Краткорочне финансијске обавезе (149 до 154)</t>
  </si>
  <si>
    <r>
      <t>1.1.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Краткорочне финансијске обавезе према повезаним правним лицима</t>
    </r>
  </si>
  <si>
    <t>421 до 424</t>
  </si>
  <si>
    <r>
      <t>1.2.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Краткорочни кредити и обавезе по емитованим краткорочним хартијама од вриједности</t>
    </r>
  </si>
  <si>
    <t>425 и 426</t>
  </si>
  <si>
    <r>
      <t>1.3.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Краткорочне обавезе по лизингу </t>
    </r>
  </si>
  <si>
    <r>
      <t>1.4.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Краткорочне обавезе по фер вриједности кроз биланс успјеха</t>
    </r>
  </si>
  <si>
    <r>
      <t>1.5.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Дериватне финансијске обавезе</t>
    </r>
  </si>
  <si>
    <r>
      <t>1.6.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Остале обавезе по амортизованој вриједности</t>
    </r>
  </si>
  <si>
    <t>2. Обавезе из пословања (156 до 160)</t>
  </si>
  <si>
    <t>430 и 436</t>
  </si>
  <si>
    <r>
      <t>2.1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Примљени аванси, депозити и кауције</t>
    </r>
  </si>
  <si>
    <r>
      <t>2.2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Добављачи – повезана правна лица</t>
    </r>
  </si>
  <si>
    <t>432, 433, 434</t>
  </si>
  <si>
    <r>
      <t>2.3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Добављачи у земљи</t>
    </r>
  </si>
  <si>
    <r>
      <t>2.4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Добављачи из иностранства</t>
    </r>
  </si>
  <si>
    <t xml:space="preserve">437, 439 </t>
  </si>
  <si>
    <r>
      <t>2.5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Остале обавезе из пословања</t>
    </r>
  </si>
  <si>
    <t>440 до 449</t>
  </si>
  <si>
    <t>3. Обавезе из специфичних послова</t>
  </si>
  <si>
    <t>450 до 458</t>
  </si>
  <si>
    <t>4. Обавезе за плате и накнаде плата</t>
  </si>
  <si>
    <t>460 до 469</t>
  </si>
  <si>
    <t>5. Остале обавезе</t>
  </si>
  <si>
    <t>470 до 479</t>
  </si>
  <si>
    <t>6. Порез на додату вриједност</t>
  </si>
  <si>
    <t>48 осим 481</t>
  </si>
  <si>
    <t>7. Обавезе за остале порезе, доприносе и друге дажбине</t>
  </si>
  <si>
    <t>8. Обавезе за порез на добит</t>
  </si>
  <si>
    <t>49, осим 496</t>
  </si>
  <si>
    <t>9. Краткорочна разграничења</t>
  </si>
  <si>
    <t>10. Краткорочна резервисања</t>
  </si>
  <si>
    <t>Д. БИЛАНСНА ПАСИВА (101 + 132 + 146 + 147)</t>
  </si>
  <si>
    <t>890 до 898</t>
  </si>
  <si>
    <t>Ђ. ВАНБИЛАНСНА ПАСИВА</t>
  </si>
  <si>
    <t>Предузетника:</t>
  </si>
  <si>
    <t>Матични број</t>
  </si>
  <si>
    <t>Рачун код овлашћене организације за платни промет:</t>
  </si>
  <si>
    <t>Шифра дјелатности</t>
  </si>
  <si>
    <t>ЈИБ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</si>
  <si>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</si>
  <si>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</si>
  <si>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</si>
  <si>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</si>
  <si>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</si>
  <si>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</si>
  <si>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</si>
  <si>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</si>
  <si>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</si>
  <si>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</si>
  <si>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</si>
  <si>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</si>
  <si>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</si>
  <si>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</si>
  <si>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</si>
  <si>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</si>
  <si>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</si>
  <si>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</si>
  <si>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</si>
  <si>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</si>
  <si>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</si>
  <si>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</si>
  <si>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</si>
  <si>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</si>
  <si>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</si>
  <si>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</si>
  <si>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</si>
  <si>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</si>
  <si>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</si>
  <si>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</si>
  <si>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</si>
  <si>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</si>
  <si>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</si>
  <si>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</si>
  <si>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</si>
  <si>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</si>
  <si>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</si>
  <si>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</si>
  <si>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</si>
  <si>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</si>
  <si>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</si>
  <si>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</si>
  <si>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</si>
  <si>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</si>
  <si>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</si>
  <si>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</si>
  <si>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</si>
  <si>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</si>
  <si>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</si>
  <si>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</si>
  <si>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</si>
  <si>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</si>
  <si>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</si>
  <si>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</si>
  <si>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</si>
  <si>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</si>
  <si>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</si>
  <si>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</si>
  <si>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</si>
  <si>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</si>
  <si>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</si>
  <si>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</si>
  <si>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</si>
  <si>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</si>
  <si>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</si>
  <si>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</si>
  <si>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</si>
  <si>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У</t>
  </si>
  <si>
    <t xml:space="preserve">Дана, </t>
  </si>
  <si>
    <t>Лице са лиценцом</t>
  </si>
  <si>
    <t>Лице овлашћено за заступање</t>
  </si>
  <si>
    <t>(пуно име, презиме и потпис)</t>
  </si>
  <si>
    <t>(пуно име, презиме, бр. лиценце и потпис)</t>
  </si>
  <si>
    <t xml:space="preserve">Назив привредног друштва, другог правног лица или </t>
  </si>
  <si>
    <t>ПРИЛОГ 1.</t>
  </si>
  <si>
    <t>на дан</t>
  </si>
  <si>
    <t>године</t>
  </si>
  <si>
    <r>
      <t xml:space="preserve">Сједиште: </t>
    </r>
    <r>
      <rPr>
        <u/>
        <sz val="9.5"/>
        <color theme="1"/>
        <rFont val="Times New Roman"/>
        <family val="1"/>
      </rPr>
      <t xml:space="preserve">                                                     </t>
    </r>
  </si>
  <si>
    <t>1.1.    Купци – повезана правна лица</t>
  </si>
  <si>
    <t>1.2.     Купци у земљи</t>
  </si>
  <si>
    <t>1.3.    Купци из иностранства</t>
  </si>
  <si>
    <t>1.4.    Потраживања из специфичних послова</t>
  </si>
  <si>
    <t>1.5.    Остала краткорочна потраживања</t>
  </si>
  <si>
    <t>1.6.    Потраживања за више плаћен порез на добит</t>
  </si>
  <si>
    <t>2.1   Финансијска средства по амортизованој вриједности (054 до 057)</t>
  </si>
  <si>
    <t xml:space="preserve">2.2   Финансијска средства по фер вриједности кроз биланс успјеха </t>
  </si>
  <si>
    <t>2.3   Потраживања по финансијском лизингу</t>
  </si>
  <si>
    <t>2.4   Дериватна финансијска средства</t>
  </si>
  <si>
    <t xml:space="preserve">3.1   Готовински еквиваленти </t>
  </si>
  <si>
    <t>3.2   Готовина</t>
  </si>
  <si>
    <t>ПРИЛОГ 2.</t>
  </si>
  <si>
    <t>ПОЗИЦИЈА</t>
  </si>
  <si>
    <t>Претходна година</t>
  </si>
  <si>
    <t>Текућа година</t>
  </si>
  <si>
    <t>ИЗНОС</t>
  </si>
  <si>
    <t>600, дио 605</t>
  </si>
  <si>
    <t>601, 602, 603, дио 605</t>
  </si>
  <si>
    <t>604, дио 605</t>
  </si>
  <si>
    <t>610, дио 615</t>
  </si>
  <si>
    <t>611, 612, 613, дио 615</t>
  </si>
  <si>
    <t>614, дио 615</t>
  </si>
  <si>
    <t>620, дио 625</t>
  </si>
  <si>
    <t>621, 622, 623, дио 625</t>
  </si>
  <si>
    <t>624, дио 625</t>
  </si>
  <si>
    <t>640 и 641</t>
  </si>
  <si>
    <t>642 и 643</t>
  </si>
  <si>
    <t>650 до 659</t>
  </si>
  <si>
    <t>500 до 502</t>
  </si>
  <si>
    <t>510 до 512</t>
  </si>
  <si>
    <t>520 и 523</t>
  </si>
  <si>
    <t>524 до 529</t>
  </si>
  <si>
    <t>530 до 539</t>
  </si>
  <si>
    <t>дио 540</t>
  </si>
  <si>
    <t>55 осим 555 и 556</t>
  </si>
  <si>
    <t>660, 661</t>
  </si>
  <si>
    <t>560, 561</t>
  </si>
  <si>
    <t>670, 570 нето приказ</t>
  </si>
  <si>
    <t>671, 571 нето приказ</t>
  </si>
  <si>
    <t>672, 572 нето приказ</t>
  </si>
  <si>
    <t>673, 573, нето приказ</t>
  </si>
  <si>
    <t>674, 574 нето приказ</t>
  </si>
  <si>
    <t>675, 575 нето приказ</t>
  </si>
  <si>
    <t>677, 679</t>
  </si>
  <si>
    <t>678, 577</t>
  </si>
  <si>
    <t>570, 670</t>
  </si>
  <si>
    <t>нето приказ</t>
  </si>
  <si>
    <t>571, 671 нето приказ</t>
  </si>
  <si>
    <t>572, 672 нето приказ</t>
  </si>
  <si>
    <t>573, 673, нето приказ</t>
  </si>
  <si>
    <t>574, 674 нето приказ</t>
  </si>
  <si>
    <t xml:space="preserve">575, 675 нето приказ </t>
  </si>
  <si>
    <t>577, 678 нето приказ</t>
  </si>
  <si>
    <t>578, 579</t>
  </si>
  <si>
    <t>дио 68</t>
  </si>
  <si>
    <t>681, 581</t>
  </si>
  <si>
    <t>682, 582</t>
  </si>
  <si>
    <t>683, 583</t>
  </si>
  <si>
    <t>685, 585</t>
  </si>
  <si>
    <t>688, дио 689, 588, дио 589</t>
  </si>
  <si>
    <t>684, 584</t>
  </si>
  <si>
    <t>686, 585</t>
  </si>
  <si>
    <t>687, 587 нето приказ</t>
  </si>
  <si>
    <t>дио 689, дио 589</t>
  </si>
  <si>
    <t>580, 680</t>
  </si>
  <si>
    <t>581, 681</t>
  </si>
  <si>
    <t>582, 682</t>
  </si>
  <si>
    <t>583, 683</t>
  </si>
  <si>
    <t>586, 686</t>
  </si>
  <si>
    <t>587, 687 нето приказ</t>
  </si>
  <si>
    <t>дио 589, дио 689</t>
  </si>
  <si>
    <t>690 и 691</t>
  </si>
  <si>
    <t>590 и 591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</si>
  <si>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Приходи од продаје робе (203 до 205)</t>
    </r>
  </si>
  <si>
    <t>а) Приходи од продаје робе повезаним правним лицима</t>
  </si>
  <si>
    <t>б) Приходи од продаје робе на домаћем тржишту</t>
  </si>
  <si>
    <t>в) Приходи од продаје робе на иностраном тржишту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</si>
  <si>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Приходи од продаје производа (207 до 209)</t>
    </r>
  </si>
  <si>
    <t>а) Приходи од продаје производа повезаним правним лицима</t>
  </si>
  <si>
    <t>б) Приходи од продаје производа на домаћем тржишту</t>
  </si>
  <si>
    <t>в) Приходи од продаје производа на иностраном тржишту</t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</si>
  <si>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Приходи од пружених услуга (211 до 213)</t>
    </r>
  </si>
  <si>
    <t>а) Приходи од пружених услуга повезаним лицима</t>
  </si>
  <si>
    <t>б) Приходи од пружених услуга на домаћем тржишту</t>
  </si>
  <si>
    <t>в) Приходи од пружених услуга на иностраном тржишту</t>
  </si>
  <si>
    <r>
      <t>4.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Повећање вриједности залиха учинака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</si>
  <si>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Смањење вриједности залиха учинака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</si>
  <si>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Повећање вриједности инвестиционих некретнина и биолошких средстава која се не амортизују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</si>
  <si>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Смањење вриједности инвестиционих некретнина и биолошких средстава која се не амортизују</t>
    </r>
  </si>
  <si>
    <t>8. Остали пословни приходи</t>
  </si>
  <si>
    <t>II  ПОСЛОВНИ РАСХОДИ  (220 + 221 + 222 + 223 + 226 + 227 + 234 + 235 + 236)</t>
  </si>
  <si>
    <r>
      <t>1.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Набавна вриједност продате робе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</si>
  <si>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материјала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</si>
  <si>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горива и енергије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</si>
  <si>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плата, накнада плата и осталих личних примања (224 + 225)</t>
    </r>
  </si>
  <si>
    <t>а) Трошкови бруто плата и бруто накнада плата</t>
  </si>
  <si>
    <t>б) Трошкови осталих личних примања</t>
  </si>
  <si>
    <r>
      <t>5.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производних услуга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</si>
  <si>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амортизације и резервисања (228 + 233)</t>
    </r>
  </si>
  <si>
    <r>
      <t>6.1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Трошкови амортизације (229 до 232)</t>
    </r>
  </si>
  <si>
    <t>а) Амортизација некретнина, постројења и опреме</t>
  </si>
  <si>
    <r>
      <t>б)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Амортизација инвестиционих некретнина</t>
    </r>
  </si>
  <si>
    <t>в) Амортизација средстава узетих у закуп</t>
  </si>
  <si>
    <t>г) Амортизација осталих средстава</t>
  </si>
  <si>
    <r>
      <t>6.2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Трошкови резервисања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</si>
  <si>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 xml:space="preserve">Нематеријални трошкови 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</si>
  <si>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пореза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</si>
  <si>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Трошкови доприноса</t>
    </r>
  </si>
  <si>
    <t>Б.  ПОСЛОВНИ ДОБИТАК (201 – 219)</t>
  </si>
  <si>
    <t>В.  ПОСЛОВНИ ГУБИТАК (219 – 201)</t>
  </si>
  <si>
    <t xml:space="preserve">Г. ФИНАНСИЈСКИ ПРИХОДИ И РАСХОДИ </t>
  </si>
  <si>
    <r>
      <t>1.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Приходи од камата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</si>
  <si>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Позитивне курсне разлике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</si>
  <si>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Приходи од ефеката валутне клаузуле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</si>
  <si>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Остали финансијски приходи</t>
    </r>
  </si>
  <si>
    <t>II  ФИНАНСИЈСКИ РАСХОДИ (245 до 248)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</si>
  <si>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Расходи камата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</si>
  <si>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Негативне курсне разлике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</si>
  <si>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Расходи по основу валутне клаузуле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</si>
  <si>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Остали финансијски расходи</t>
    </r>
  </si>
  <si>
    <t xml:space="preserve">Д. ДОБИТАК РЕДОВНЕ АКТИВНОСТИ </t>
  </si>
  <si>
    <t xml:space="preserve">Ђ. ГУБИТАК РЕДОВНЕ АКТИВНОСТИ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</si>
  <si>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нематеријалних средстава, некретнина, постројења и опреме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</si>
  <si>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инвестиционих некретнина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</si>
  <si>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биолошких средстава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</si>
  <si>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сталних средстава намијењених продаји и средстава пословања које се обуставља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</si>
  <si>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финансијских средстава и улагања у повезана лица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</si>
  <si>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по основу продаје материјала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</si>
  <si>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Вишкови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</si>
  <si>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Остали приходи и добици 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</si>
  <si>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Нето добици од дериватних финансијских инструмената </t>
    </r>
  </si>
  <si>
    <t>II  ОСТАЛИ РАСХОДИ И ГУБИЦИ (262 до 270)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</si>
  <si>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по основу отуђења нематеријалних средстава, некретнина, постројења и опреме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</si>
  <si>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по основу отуђења инвестиционих некретнина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</si>
  <si>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по основу отуђења биолошких средстава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</si>
  <si>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по основу отуђења сталних средстава намијењених продаји и средстава пословања које се обуставља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</si>
  <si>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од отуђења финансијских средстава и улагања у повезана лица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</si>
  <si>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по основу продаје материјала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</si>
  <si>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Мањкови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</si>
  <si>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губици од дериватних финансијских инструмената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</si>
  <si>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Остали расходи и губици</t>
    </r>
  </si>
  <si>
    <t>Ж. ДОБИТАК ПО ОСНОВУ ОСТАЛИХ ПРИХОДА И РАСХОДА (251 – 261)</t>
  </si>
  <si>
    <t>З. ГУБИТАК ПО ОСНОВУ ОСТАЛИХ ПРИХОДА И РАСХОДА (261 – 251)</t>
  </si>
  <si>
    <t>И. ПРИХОДИ И РАСХОДИ ОД УСКЛАЂИВАЊА ВРИЈЕДНОСТИ ИМОВИНЕ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</si>
  <si>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од усклађивања имовине (осим финансијске)  (275 до 280)</t>
    </r>
  </si>
  <si>
    <r>
      <t>1.1.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умањења раније признатих губитака усљед обезвређења нематеријалних средстава</t>
    </r>
  </si>
  <si>
    <r>
      <t>1.2.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умањења раније признатих губитака усљед обезвређења некретнина, постројења и опреме</t>
    </r>
  </si>
  <si>
    <r>
      <t>1.3.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умањења раније признатих губитака усљед обезвређења инвестиционих некретнина које се вреднују по набавној вриједности</t>
    </r>
  </si>
  <si>
    <r>
      <t>1.4.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умањења раније признатих губитака усљед обезвређења биолошких средства која се вреднују по набавној вриједности</t>
    </r>
  </si>
  <si>
    <r>
      <t>1.5.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 xml:space="preserve">Нето добици од усклађивања вриједности залиха материјала и робе </t>
    </r>
  </si>
  <si>
    <r>
      <t>1.6.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усклађивања вриједност сталних средстава намијењених продаји, средстава пословања које се обуставља и осталих нефинансијских средстава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</si>
  <si>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Нето добици од усклађивања вриједности финансијских средстава (282 до 285)</t>
    </r>
  </si>
  <si>
    <r>
      <t>2.1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 xml:space="preserve">Нето добици од усклађивања вриједности дугорочних финансијских средстава </t>
    </r>
  </si>
  <si>
    <r>
      <t>2.2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усклађивања вриједности краткорочних финансијских средстава (осим потраживања од купаца)</t>
    </r>
  </si>
  <si>
    <r>
      <t>2.3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 xml:space="preserve">Нето добици од умањења раније признатих кредитних губитака усљед обезвређења потраживања од купаца </t>
    </r>
  </si>
  <si>
    <r>
      <t>2.4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добици од усклађивања вриједности осталих финансијских средстава</t>
    </r>
  </si>
  <si>
    <t>II  РАСХОДИ ОД УСКЛАЂИВАЊА ВРИЈЕДНОСТИ ИМОВИНЕ (287 + 294)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</si>
  <si>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Расходи од усклађивања вриједности имовине (осим финансијске) (288 до 293)</t>
    </r>
  </si>
  <si>
    <r>
      <t>1.1.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по основу обезвређење нематеријалних средстава</t>
    </r>
  </si>
  <si>
    <r>
      <t>1.2.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по основу обезвређење некретнина, постројења и опреме</t>
    </r>
  </si>
  <si>
    <r>
      <t>1.3.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по основу обезвређење инвестиционих некретнина које се вреднују по набавној вриједности</t>
    </r>
  </si>
  <si>
    <r>
      <t>1.4.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по основу обезвређење биолошких средства које се вреднују по набавној вриједности</t>
    </r>
  </si>
  <si>
    <r>
      <t>1.5.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 xml:space="preserve">Нето губици од усклађивања вриједности залиха материјала и робе </t>
    </r>
  </si>
  <si>
    <r>
      <t>1.6.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од усклађивања вриједности сталних средстава намијењених продаји, средстава пословања које се обуставља и осталих нефинансијских средстава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</si>
  <si>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Губици од усклађивања вриједности финансијских средстава (295 до 298)</t>
    </r>
  </si>
  <si>
    <r>
      <t>2.1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од усклађивања вриједности дугорочних финансијских средстава</t>
    </r>
  </si>
  <si>
    <r>
      <t>2.2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од усклађивања вриједности краткорочних финансијских средстава (осим потраживања од купаца)</t>
    </r>
  </si>
  <si>
    <r>
      <t>2.3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од усклађивања вриједности потраживања од купаца</t>
    </r>
  </si>
  <si>
    <r>
      <t>2.4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Нето губици од усклађивања вриједности осталих финансијских средстава</t>
    </r>
  </si>
  <si>
    <t xml:space="preserve">Ј. ДОБИТАК ПО ОСНОВУ УСКЛАЂИВАЊА </t>
  </si>
  <si>
    <t xml:space="preserve">К. ГУБИТАК ПО ОСНОВУ УСКЛАЂИВАЊА </t>
  </si>
  <si>
    <t xml:space="preserve">Л. Приходи по основу промјене </t>
  </si>
  <si>
    <t xml:space="preserve">    рачуноводствених политика и  </t>
  </si>
  <si>
    <t>Удио у добити придруженог друштва и заједничког подухвата примјеном методе удјела</t>
  </si>
  <si>
    <t>Удио у губитку придруженог друштва и заједничког подухвата примјеном методе удјела</t>
  </si>
  <si>
    <t>УКУПНИ ПРИХОДИ (201+239+251+273+301+303)</t>
  </si>
  <si>
    <t>УКУПНИ РАСХОДИ (219+244+261+286+302+304)</t>
  </si>
  <si>
    <t>М. ДОБИТ И ГУБИТАК ПРИЈЕ ОПОРЕЗИВАЊА</t>
  </si>
  <si>
    <t xml:space="preserve">2. Губитак прије опорезивања </t>
  </si>
  <si>
    <t>Н. ТЕКУЋИ И ОДЛОЖЕНИ ПОРЕЗ НА ДОБИТ</t>
  </si>
  <si>
    <t>2. Одложени порески расходи (311 + 312)</t>
  </si>
  <si>
    <r>
      <t>2.1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Ефекат смањења одложених пореских средстава</t>
    </r>
  </si>
  <si>
    <r>
      <t>2.2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Ефекат повећања одложених пореских обавеза</t>
    </r>
  </si>
  <si>
    <t>3. Одложени порески приходи (314 + 315)</t>
  </si>
  <si>
    <t>3.1 Ефекат повећања одложених пореских средстава</t>
  </si>
  <si>
    <t>3.2 Ефекат смањења одложених пореских обавеза</t>
  </si>
  <si>
    <t>Њ. НЕТО ДОБИТ И НЕТО ГУБИТАК ПЕРИОДА</t>
  </si>
  <si>
    <t>1. Нето добит текуће године (307-309-310+313)&gt;0 и 307&gt;0 или (313-308-309-310)&gt;0 и 308&gt;0</t>
  </si>
  <si>
    <t>2. Нето губитак текуће године (308+309+310-313)&gt;0 и 308&gt;0 или (309+310-307-313)&gt;0 и 307&gt;0</t>
  </si>
  <si>
    <t>О. Међудивиденде и други видови расподјеле добитка у току периода</t>
  </si>
  <si>
    <t>Дио нето добити/губитка који припада већинским власницима</t>
  </si>
  <si>
    <t>Дио нето добити/губитка који припада мањинским власницима</t>
  </si>
  <si>
    <t>Обична зарада по акцији</t>
  </si>
  <si>
    <t>Разријеђена зарада по акцији</t>
  </si>
  <si>
    <t>Просјечан број запослених по основу часова рада</t>
  </si>
  <si>
    <t>Просјечан број запослених по основу стања на крају мјесеца</t>
  </si>
  <si>
    <r>
      <t>7.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>Нематеријални трошкови     (без пореза и доприноса)</t>
    </r>
  </si>
  <si>
    <t>Г. ФИНАНСИЈСКИ ПРИХОДИ И РАСХОДИ                                                     I  ФИНАНСИЈСКИ ПРИХОДИ (240 до 243)</t>
  </si>
  <si>
    <t xml:space="preserve">Д. ДОБИТАК РЕДОВНЕ АКТИВНОСТИ   (237 + 239 – 244) или (239-244-238) </t>
  </si>
  <si>
    <t xml:space="preserve">Ђ. ГУБИТАК РЕДОВНЕ АКТИВНОСТИ  (238 + 244 -239) или (244-239-237) </t>
  </si>
  <si>
    <t>Е. ОСТАЛИ ДОБИЦИ И ГУБИЦИ  I   ОСТАЛИ ПРИХОДИ И ДОБИЦИ (252 до 260)</t>
  </si>
  <si>
    <t>570, 670 нето приказ</t>
  </si>
  <si>
    <t>И. ПРИХОДИ И РАСХОДИ ОД УСКЛАЂИВАЊА ВРИЈЕДНОСТИ ИМОВИНЕ                                                           I   ПРИХОДИ ОД УСКЛАЂИВАЊА ВРИЈЕДНОСТИ ИМОВИНЕ (274 + 281)</t>
  </si>
  <si>
    <t>680, 580 нето приказ</t>
  </si>
  <si>
    <t>681, 581 нето приказ</t>
  </si>
  <si>
    <t>682, 582 нето приказ</t>
  </si>
  <si>
    <t>683, 583 нето приказ</t>
  </si>
  <si>
    <t>685, 585 нето приказ</t>
  </si>
  <si>
    <t>688, дио 689, 588, дио 589 нето приказ</t>
  </si>
  <si>
    <t>684, 584 нето приказ</t>
  </si>
  <si>
    <t>686, 585 нето приказ</t>
  </si>
  <si>
    <t>дио 689, дио 589 нето приказ</t>
  </si>
  <si>
    <t>580, 680 нето приказ</t>
  </si>
  <si>
    <t>581, 681 нето приказ</t>
  </si>
  <si>
    <t>582, 682 нето приказ</t>
  </si>
  <si>
    <t>583, 683 нето приказ</t>
  </si>
  <si>
    <t>585, 685 нето приказ</t>
  </si>
  <si>
    <t>588, дио 589, 688, дио 689 нето приказ</t>
  </si>
  <si>
    <t>584, 684 нето приказ</t>
  </si>
  <si>
    <t>586, 686 нето приказ</t>
  </si>
  <si>
    <t>дио 589, дио 689 нето приказ</t>
  </si>
  <si>
    <t xml:space="preserve">Ј. ДОБИТАК ПО ОСНОВУ УСКЛАЂИВАЊА ВРИЈЕДНОСТИ ИМОВИНЕ (273 – 286) </t>
  </si>
  <si>
    <t>К. ГУБИТАК ПО ОСНОВУ УСКЛАЂИВАЊА ВРИЈЕДНОСТИ ИМОВИНЕ (286 – 273)</t>
  </si>
  <si>
    <t>Л. ПРИХОДИ ПО ОСНОВУ ПРОМЈЕНЕ РАЧУНОВОДСТВЕНИХ ПОЛИТИКА И ИСПРАВКЕ ГРЕШАКА ИЗ РАНИЈИХ ГОДИНА</t>
  </si>
  <si>
    <t>Љ. РАСХОДИ ПО ОСНОВУ ПРОМЈЕНЕ РАЧУНОВОДСТВЕНИХ ПОЛИТИКА И ИСПРАВКЕ ГРЕШАКА ИЗ РАНИЈИХ ГОДИНА</t>
  </si>
  <si>
    <t>2. Губитак прије опорезивања  (306 – 305)</t>
  </si>
  <si>
    <t xml:space="preserve">Н. ТЕКУЋИ И ОДЛОЖЕНИ ПОРЕЗ НА ДОБИТ 1. Порески расходи периода </t>
  </si>
  <si>
    <t>О. МЕЂУДИВИДЕНДЕ И ДРУГИ ВИДОВИ РАСПОДЈЕЛЕ ДОБИТКА У ТОКУ ПЕРИОДА</t>
  </si>
  <si>
    <t>Њ. НЕТО ДОБИТ И НЕТО ГУБИТАК ПЕРИОДА                                                    1. Нето добит текуће године (307-309-310+313)&gt;0 и 307&gt;0 или (313-308-309-310)&gt;0 и 308&gt;0</t>
  </si>
  <si>
    <t>М. ДОБИТ И ГУБИТАК ПРИЈЕ ОПОРЕЗИВАЊА                                        1. Добит прије опорезивања  (305 – 306)</t>
  </si>
  <si>
    <t>ПРИЛОГ 3.</t>
  </si>
  <si>
    <t>А</t>
  </si>
  <si>
    <t xml:space="preserve">А  НЕТО ДОБИТ ИЛИ НЕТО ГУБИТАК ПЕРИОДА </t>
  </si>
  <si>
    <t>Промјена на 332 и 333</t>
  </si>
  <si>
    <t>Промјена на 331</t>
  </si>
  <si>
    <t xml:space="preserve">Промјена на 339, дио </t>
  </si>
  <si>
    <t>Промјена на 330</t>
  </si>
  <si>
    <t>Промјена на 339, дио</t>
  </si>
  <si>
    <t>Б. ОСТАЛА ДОБИТ/ ГУБИТАК У ПЕРИОДУ</t>
  </si>
  <si>
    <t>В. УКУПНА ДОБИТ / (ГУБИТАК) (400 ± 415)</t>
  </si>
  <si>
    <t>Дио укупне добити/губитка који припада већинским власницима</t>
  </si>
  <si>
    <t>Дио укупне добити/губитка који припада мањинским власницима</t>
  </si>
  <si>
    <t>Ознака позиције</t>
  </si>
  <si>
    <t>1.1   Повећање/(смањење) фер вриједности дужничких инструмената по фер вриједности кроз остали укупан резултат</t>
  </si>
  <si>
    <t>1. Ставке које могу бити рекласификоване у биланс успјеха (± 402 + 403 ± 404 ± 405 ± 406±407)</t>
  </si>
  <si>
    <t>1.2   Ефекти проистекли из трансакција заштите (hedging)</t>
  </si>
  <si>
    <t>1.3   Удио у осталом укупном резултату придруженог друштва и заједничког подухвата примјеном методе удјела</t>
  </si>
  <si>
    <t>1.4   Добици или губици по основу конверзије финансијских извјештаја иностраног пословања</t>
  </si>
  <si>
    <t>1.5   Остале ставке које могу бити рекласификоване у биланс успјеха</t>
  </si>
  <si>
    <t>1.6   Одложени порез на добит који се односи на ставке 1.1. до 1.4</t>
  </si>
  <si>
    <t>2. Ставке које неће бити рекласификоване у биланс успјеха (± 409± 410 ± 411 ± 412 ± 413 ± 414)</t>
  </si>
  <si>
    <t>2.1    Ревалоризација некретнина, постројења, опреме и нематеријалне имовине</t>
  </si>
  <si>
    <t>2.2    Повећање/(смањење) фер вриједности власничких инструмената по фер вриједности кроз остали укупан резултат</t>
  </si>
  <si>
    <t>2.3    Актуарски добици/(губици) од планова дефинисаних примања</t>
  </si>
  <si>
    <t>2.4    Удио у осталом укупном резултату придруженог друштва и заједничког подухвата примјеном методе удјела</t>
  </si>
  <si>
    <t>2.5    Остале ставке које неће бити рекласификоване у биланс успјеха</t>
  </si>
  <si>
    <t>2.6    Одложени порез на добит који се односи на ове ставке</t>
  </si>
  <si>
    <r>
      <t>Б. ОСТАЛА ДОБИТ/ ГУБИТАК У ПЕРИОДУ (</t>
    </r>
    <r>
      <rPr>
        <sz val="10"/>
        <color theme="1"/>
        <rFont val="Calibri"/>
        <family val="2"/>
      </rPr>
      <t>±</t>
    </r>
    <r>
      <rPr>
        <sz val="10"/>
        <color theme="1"/>
        <rFont val="Times New Roman"/>
        <family val="1"/>
      </rPr>
      <t>401±408)</t>
    </r>
  </si>
  <si>
    <t>ИЗВЈЕШТАЈ</t>
  </si>
  <si>
    <t>о осталом резултату у периоду</t>
  </si>
  <si>
    <t>од</t>
  </si>
  <si>
    <t>до</t>
  </si>
  <si>
    <t>Дана,</t>
  </si>
  <si>
    <t>БИЛАНС УСПЈЕХА</t>
  </si>
  <si>
    <t>(Извјештај о укупном резултату за период)</t>
  </si>
  <si>
    <t>БИЛАНС ТОКОВА ГОТОВИНЕ</t>
  </si>
  <si>
    <t>(извјештај о токовима готовине)</t>
  </si>
  <si>
    <t>1.</t>
  </si>
  <si>
    <t>Приливи од купаца и примљени аванси у земљи</t>
  </si>
  <si>
    <t>2.</t>
  </si>
  <si>
    <t>Приливи од купаца и примљени аванси у иностранству</t>
  </si>
  <si>
    <t>3.</t>
  </si>
  <si>
    <t>Приливи од премија, субвенција, дотација и сл.</t>
  </si>
  <si>
    <t>4.</t>
  </si>
  <si>
    <t>Остали приливи из пословних активности</t>
  </si>
  <si>
    <t>II</t>
  </si>
  <si>
    <t>Одливи готовине из пословних активности (507 до 512)</t>
  </si>
  <si>
    <t>Одливи по основу исплата добављачима и дати аванси у земљи</t>
  </si>
  <si>
    <t>Одливи по основу исплата добављачима и дати аванси у иностранству</t>
  </si>
  <si>
    <t>Одливи по основу плаћених камата</t>
  </si>
  <si>
    <t>Одливи по основу исплата плата, накнада плата и осталих личних расхода</t>
  </si>
  <si>
    <t>5.</t>
  </si>
  <si>
    <t>Одливи по основу пореза на добит</t>
  </si>
  <si>
    <t>6.</t>
  </si>
  <si>
    <t>Остали одливи из пословних активности</t>
  </si>
  <si>
    <t>III</t>
  </si>
  <si>
    <t>Нето прилив готовине из пословних активности (501 – 506)</t>
  </si>
  <si>
    <t>IV</t>
  </si>
  <si>
    <t>Нето одлив готовине из пословних активности (506 – 501)</t>
  </si>
  <si>
    <t>Приливи готовине по основу продаје акција и удјела зависних и придружених друштава и заједничких подухвата</t>
  </si>
  <si>
    <t>Приливи по основу продаје некретнина, постројења и опреме</t>
  </si>
  <si>
    <t>Приливи по основу продаје инвестиционих некретнина</t>
  </si>
  <si>
    <r>
      <t>Приливи по основу продаје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биолошких средстава</t>
    </r>
  </si>
  <si>
    <t>Приливи по основу продаје нематеријалних средстава</t>
  </si>
  <si>
    <t>Приливи по основу продаје сталних средстава намијењених продаји</t>
  </si>
  <si>
    <t>7.</t>
  </si>
  <si>
    <t>Приливи од финансијских средстава по фер вриједности кроз остали укупни резултат</t>
  </si>
  <si>
    <t>8.</t>
  </si>
  <si>
    <t>Приливи од финансијских средства по фер вриједности кроз биланс успјеха</t>
  </si>
  <si>
    <t>9.</t>
  </si>
  <si>
    <t>Приливи од осталих финансијских средстава по амортизованој вриједности</t>
  </si>
  <si>
    <t>10.</t>
  </si>
  <si>
    <t>Приливи по основу лизинга (главница)</t>
  </si>
  <si>
    <t>11.</t>
  </si>
  <si>
    <t>Приливи по основу лизинга (камата)</t>
  </si>
  <si>
    <t>12.</t>
  </si>
  <si>
    <t>Приливи по основу камата</t>
  </si>
  <si>
    <t>13.</t>
  </si>
  <si>
    <t>Приливи од дивиденди и учешћа у добити</t>
  </si>
  <si>
    <t>14.</t>
  </si>
  <si>
    <t>Приливи по основу дериватних финансијских инструмената</t>
  </si>
  <si>
    <t>15.</t>
  </si>
  <si>
    <t>Остали приливи из активности инвестирања</t>
  </si>
  <si>
    <t>Одливи готовине из активности инвестирања (532 до 541)</t>
  </si>
  <si>
    <t>Одливи готовине по основу куповине акција и удјела зависних и придружених друштава и заједничких подухвата</t>
  </si>
  <si>
    <t>Одливи по основу куповине некретнина, постројења и опреме</t>
  </si>
  <si>
    <t>Одливи по основу куповине инвестиционих некретнина</t>
  </si>
  <si>
    <t>Одливи по основу куповине биолошких средстава</t>
  </si>
  <si>
    <t>Одливи по основу куповине нематеријалних средстава</t>
  </si>
  <si>
    <t>Одливи по основу финансијских средстава по фер вриједности кроз остали укупни резултат</t>
  </si>
  <si>
    <t>Одливи по основу финансијских средства по фер вриједности кроз биланс успјеха</t>
  </si>
  <si>
    <t>Одливи по основу осталих финансијских средстава по амортизованој вриједности</t>
  </si>
  <si>
    <t>Одливи по основу дериватних финансијских инструмената</t>
  </si>
  <si>
    <t>Остали одливи из активности инвестирања</t>
  </si>
  <si>
    <t>Нето прилив готовине из активности инвестирања (515-531)</t>
  </si>
  <si>
    <t>Нето одлив готовине из активности инвестирања (531 – 515)</t>
  </si>
  <si>
    <t>Приливи по основу повећања основног капитала</t>
  </si>
  <si>
    <t>Приливи од продаје откупљених сопствених акција</t>
  </si>
  <si>
    <t>Приливи по основу дугорочних кредита</t>
  </si>
  <si>
    <t>Приливи по основу краткорочних кредита</t>
  </si>
  <si>
    <t>Приливи по основу издатих дужничких инструмента</t>
  </si>
  <si>
    <t xml:space="preserve">Остали приливи из активности финансирања </t>
  </si>
  <si>
    <t>Одливи готовине из активности финансирања (552 до 558)</t>
  </si>
  <si>
    <t>Одливи по основу откупа сопствених акција и удјела</t>
  </si>
  <si>
    <t xml:space="preserve">Одливи по основу дугорочних кредита </t>
  </si>
  <si>
    <t xml:space="preserve">Одливи по основу краткорочних кредита </t>
  </si>
  <si>
    <t xml:space="preserve">Одливи по основу лизинга </t>
  </si>
  <si>
    <t>Одливи по основу дужничких инструмената</t>
  </si>
  <si>
    <t>Одливи по основу исплаћених дивиденди</t>
  </si>
  <si>
    <t>Остали одливи из активности финансирања</t>
  </si>
  <si>
    <t>Нето прилив готовине из активности финансирања (544 – 551)</t>
  </si>
  <si>
    <t xml:space="preserve">Нето одлив готовине из активности финансирања (551 – 544) </t>
  </si>
  <si>
    <t>Г</t>
  </si>
  <si>
    <t>УКУПНИ ПРИЛИВИ ГОТОВИНЕ (501 + 515 + 544)</t>
  </si>
  <si>
    <t>Д</t>
  </si>
  <si>
    <t>УКУПНИ ОДЛИВИ ГОТОВИНЕ (506 + 531 + 551)</t>
  </si>
  <si>
    <t>Ђ</t>
  </si>
  <si>
    <t>НЕТО ПРИЛИВ ГОТОВИНЕ (561 – 562)</t>
  </si>
  <si>
    <t>Е</t>
  </si>
  <si>
    <t>НЕТО ОДЛИВ ГОТОВИНЕ (562 – 561)</t>
  </si>
  <si>
    <t>Ж</t>
  </si>
  <si>
    <t xml:space="preserve">ГОТОВИНА НА ПОЧЕТКУ ОБРАЧУНСКОГ ПЕРИОДА </t>
  </si>
  <si>
    <t>З</t>
  </si>
  <si>
    <t>ПОЗИТИВНЕ КУРСНЕ РАЗЛИКЕ ПО ОСНОВУ ПРЕРАЧУНА ГОТОВИНЕ</t>
  </si>
  <si>
    <t>И</t>
  </si>
  <si>
    <t>НЕГАТИВНЕ КУРСНЕ РАЗЛИКЕ ПО ОСНОВУ ПРЕРАЧУНА ГОТОВИНЕ</t>
  </si>
  <si>
    <t>Ј</t>
  </si>
  <si>
    <t>ГОТОВИНА НА КРАЈУ ОБРАЧУНСКОГ ПЕРИОДА (565 + 563 – 564 + 566 – 567)</t>
  </si>
  <si>
    <t>ТОКОВИ ГОТОВИНЕ ИЗ АКТИВНОСТИ ИНВЕСТИРАЊА                                     Приливи готовине из активности инвестирања (516 до 530)</t>
  </si>
  <si>
    <t>ПРИЛОГ 4.</t>
  </si>
  <si>
    <t>ВРСТА ПРОМЈЕНЕ НА КАПИТАЛУ</t>
  </si>
  <si>
    <t>КАПИТАЛ КОЈИ ПРИПАДА ВЛАСНИЦИМА МАТИЧНОГ ДРУШТВА</t>
  </si>
  <si>
    <t>Емисиона премија</t>
  </si>
  <si>
    <t xml:space="preserve">Резерве </t>
  </si>
  <si>
    <t>Ревалоризационе резерве за некретнине, постројења и опрему</t>
  </si>
  <si>
    <t>Ревалоризационе резерве за финансијска средства вреднована по фер вриједности кроз остали укупни резултат</t>
  </si>
  <si>
    <t>УДЈЕЛИ КОЈИ НЕМАЈУ КОНТРОЛУ (МАЊИНСКИ ИНТЕРЕСИ)</t>
  </si>
  <si>
    <t>ИЗВЈЕШТАЈ О ПРОМЈЕНАМА НА КАПИТАЛУ</t>
  </si>
  <si>
    <t>за период који се завршава на дан</t>
  </si>
  <si>
    <r>
      <t xml:space="preserve">Сједиште: </t>
    </r>
    <r>
      <rPr>
        <u/>
        <sz val="11"/>
        <color theme="1"/>
        <rFont val="Times New Roman"/>
        <family val="1"/>
      </rPr>
      <t xml:space="preserve">                                                     </t>
    </r>
  </si>
  <si>
    <t>Акцијски капитал – Власнички удјели</t>
  </si>
  <si>
    <t>Остале ревалоризационе резерве</t>
  </si>
  <si>
    <t>Акумулирана нераспоређена добит / (непокривени губитак)</t>
  </si>
  <si>
    <t>УКУПНИ КАПИТАЛ 
(10 + 11)</t>
  </si>
  <si>
    <t xml:space="preserve">УКУПНО (3 + 4 + 5 + 6 ± 7 ± 8 ± 9)
</t>
  </si>
  <si>
    <t>2. Ефекти промјена у рачуноводственим политикама</t>
  </si>
  <si>
    <t>3. Ефекти исправки грешака</t>
  </si>
  <si>
    <t>4. Поново исказано стање на дан 1. 1. 20___. године 
(901 ± 902 ± 903)</t>
  </si>
  <si>
    <t>5. Добит/(губитак) за годину</t>
  </si>
  <si>
    <t>6. Остали укупни резултат за годину</t>
  </si>
  <si>
    <t>7. Укупна добит/(губитак)
(± 905 ± 906)</t>
  </si>
  <si>
    <t>8. Емисија акцијског капитала и други облици повећања капитала</t>
  </si>
  <si>
    <t>9. Стицање сопствених акција и други облици смањења капитала</t>
  </si>
  <si>
    <t>10. Објављене дивиденде</t>
  </si>
  <si>
    <t>11. Други облици расподјеле добити и покриће губитка</t>
  </si>
  <si>
    <t>12. Остале промјене</t>
  </si>
  <si>
    <t>13. Стање на дан 31. 12. 20___. / 1. 1. 20____. године (904 ± 907 ± 908 – 909 – 910 ± 911 ± 912)</t>
  </si>
  <si>
    <t>14. Ефекти промјена у рачуноводственим политикама</t>
  </si>
  <si>
    <t>15. Ефекти исправки грешака</t>
  </si>
  <si>
    <t>16. Поново исказано стање на дан 1. 1. 20___. године 
(913 ± 914 ± 915)</t>
  </si>
  <si>
    <t>17. Добит/(губитак) за годину</t>
  </si>
  <si>
    <t>18. Остали укупни резултат за годину</t>
  </si>
  <si>
    <t>19. Укупна добит/(губитак) (± 917 ± 918)</t>
  </si>
  <si>
    <t>20. Емисија акцијског капитала и други облици повећања капитала</t>
  </si>
  <si>
    <t>21. Стицање сопствених акција и други облици смањења капитала</t>
  </si>
  <si>
    <t>22. Објављене дивиденде</t>
  </si>
  <si>
    <t>23. Други облици расподјеле добити и покриће губитка</t>
  </si>
  <si>
    <t>24. Остале промјене</t>
  </si>
  <si>
    <t>25. Стање на дан 31. 12. 20___. године (916 ± 919 ± 920 – 921 –922 ± 923 ± 924)</t>
  </si>
  <si>
    <t>Нето                      (5-6)</t>
  </si>
  <si>
    <t>M.П.</t>
  </si>
  <si>
    <t>М.П.</t>
  </si>
  <si>
    <t>01</t>
  </si>
  <si>
    <t>02</t>
  </si>
  <si>
    <t>03</t>
  </si>
  <si>
    <t>04</t>
  </si>
  <si>
    <t>05</t>
  </si>
  <si>
    <t>06</t>
  </si>
  <si>
    <t>090</t>
  </si>
  <si>
    <t>БИЛАНСНА ПАСИВА                                           А. КАПИТАЛ (102 – 110 + 113 – 114 + 115 + 119 + 122 – 123 + 124 – 128 + 131)</t>
  </si>
  <si>
    <t>А. ПОСЛОВНИ ПРИХОДИ И РАСХОДИ                                                 I   ПОСЛОВНИ ПРИХОДИ                          (202 + 206 + 210 + 214 – 215 + 216 – 217 + 218)</t>
  </si>
  <si>
    <t>А                    I</t>
  </si>
  <si>
    <t>ТОКОВИ ГОТОВИНЕ ИЗ ПОСЛОВНИХ АКТИВНОСТИ                                   Приливи готовине из пословних активности (502 до 505)</t>
  </si>
  <si>
    <t>Б                    I</t>
  </si>
  <si>
    <t>В                    I</t>
  </si>
  <si>
    <t>ТОКОВИ ГОТОВИНЕ ИЗ АКТИВНОСТИ ФИНАНСИРАЊА                             Приливи готовине из активности финансирања (545 до 550)</t>
  </si>
  <si>
    <r>
      <t>А. СТАЛНА СРЕДСТВА (002 + 008 + 015 + 016 + 017 + 022 + 034</t>
    </r>
    <r>
      <rPr>
        <b/>
        <sz val="10"/>
        <color theme="1"/>
        <rFont val="Times New Roman"/>
        <family val="1"/>
      </rPr>
      <t>)</t>
    </r>
  </si>
  <si>
    <t>˗ у конвертибилним маркама ˗</t>
  </si>
  <si>
    <r>
      <t xml:space="preserve">Сједиште: </t>
    </r>
    <r>
      <rPr>
        <u/>
        <sz val="10"/>
        <color theme="1"/>
        <rFont val="Times New Roman"/>
        <family val="1"/>
      </rPr>
      <t xml:space="preserve">                                                     </t>
    </r>
  </si>
  <si>
    <t>M.</t>
  </si>
  <si>
    <t>П.</t>
  </si>
  <si>
    <t>1. Стање на дан 1. 1. 20___. године</t>
  </si>
  <si>
    <t xml:space="preserve">Упутство за попуњавање образаца Финансијског извјештаја: </t>
  </si>
  <si>
    <t xml:space="preserve">1. У обрасцу Биланса стања потребно је попунити следећа поља у заглављу: назив привредног друштва (предузетника), сједиште, рачун код овлашћене организације за платни промет, матични број, шифру дјелатности, ЈИБ, датум извјештаја. У самом обрасцу Биланса стања попуњавати за колоне Бруто, Исправка вриједности и Износ на дан биланса претходне године јединичне износе. Износе уносити без сепаратора за хиљаде и без децималних бројева (сепаратори за хиљаде се аутоматски додељују). Збирни износи у горе наведеним колонама, као и сви износи у колони нето се аутоматски рачунају. Колона Напомена у потпуности се мануелно уноси. У доњем делу изјештаја попунити датум, и податке о лицу са лиценом и лицу овлашћеном за заступање. </t>
  </si>
  <si>
    <t>предузетника:</t>
  </si>
  <si>
    <t>АНЕКС</t>
  </si>
  <si>
    <t>Додатни рачуноводствени извјештај</t>
  </si>
  <si>
    <t>. године</t>
  </si>
  <si>
    <t>Група рачуна / рачун</t>
  </si>
  <si>
    <t>О П И С</t>
  </si>
  <si>
    <t>Износ</t>
  </si>
  <si>
    <t xml:space="preserve"> </t>
  </si>
  <si>
    <t>- у конвертибилним маркама -</t>
  </si>
  <si>
    <t>201 и дио 200</t>
  </si>
  <si>
    <t>202 и дио 200</t>
  </si>
  <si>
    <t>203 и дио 200</t>
  </si>
  <si>
    <t>432 и дио 431</t>
  </si>
  <si>
    <t>433 и дио 431</t>
  </si>
  <si>
    <t>434 и дио 431</t>
  </si>
  <si>
    <t>601, дио 600, дио 605</t>
  </si>
  <si>
    <t>602, дио 600, дио 605</t>
  </si>
  <si>
    <t>603, дио 600, дио 605</t>
  </si>
  <si>
    <t>611, дио 610, дио 615</t>
  </si>
  <si>
    <t>612, дио 610, дио 615</t>
  </si>
  <si>
    <t>613, дио 610, дио 615</t>
  </si>
  <si>
    <t>621, дио 620, дио 625</t>
  </si>
  <si>
    <t>622, дио 620, дио 625</t>
  </si>
  <si>
    <t>623, дио 620, дио 625</t>
  </si>
  <si>
    <t>дио 650</t>
  </si>
  <si>
    <t>66 + 67</t>
  </si>
  <si>
    <t>дио 670</t>
  </si>
  <si>
    <t>522 + 523</t>
  </si>
  <si>
    <t>дио 525</t>
  </si>
  <si>
    <t>дио 532</t>
  </si>
  <si>
    <t>534 + 535</t>
  </si>
  <si>
    <t>536 + 537</t>
  </si>
  <si>
    <t>дио 539</t>
  </si>
  <si>
    <t>дио 550</t>
  </si>
  <si>
    <t>дио 555</t>
  </si>
  <si>
    <t>47, осим 479</t>
  </si>
  <si>
    <t>27, осим 279</t>
  </si>
  <si>
    <t>нема конта</t>
  </si>
  <si>
    <t>Улагања у истраживање и развој (дуговни промет без почетног стања)</t>
  </si>
  <si>
    <t>Купци из Републике Српске и купци – повезана правна лица из Републике Српске (дуговни промет без почетног стања)</t>
  </si>
  <si>
    <t>Купци из Брчко Дистрикта БиХ и купци – повезана правна лица из Брчко Дистрикта БиХ (дуговни промет без почетног стања)</t>
  </si>
  <si>
    <t>Добављачи из Републике Српске и добављачи повезана правна лица из Републике Српске (потражни промет без почетног стања)</t>
  </si>
  <si>
    <t>Добављачи из Федерације БиХ и добављачи повезана правна лица из ФБиХ (потражни промет без почетног стања)</t>
  </si>
  <si>
    <t xml:space="preserve">Добављачи из Брчко Дистрикта БиХ и добављачи повезана правна лица из Брчко Дистрикта БиХ (потражни промет без почетног стања) </t>
  </si>
  <si>
    <t>Приходи од продаје робе у Републици Српској и приходи од продаје робе повезаним правним лицима у Републици Српској</t>
  </si>
  <si>
    <t>Приходи од продаје робе у Федерацији БиХ и приходи од продаје робе повезаним правним лицима у ФБиХ</t>
  </si>
  <si>
    <t>Приходи од продаје робе у Брчко Дистрикту БиХ и приходи од продаје робе повезаним правним лицима у Брчко Дистрикту БиХ</t>
  </si>
  <si>
    <t>Приходи од продаје производа у Републици Српској и приходи од продаје производа повезаним правним лицима у Републици Српској</t>
  </si>
  <si>
    <t>Приходи од продаје производа у Федерацији БиХ и приходи од продаје производа повезаним правним лицима у ФБиХ</t>
  </si>
  <si>
    <t>Приходи од продаје производа у Брчко Дистрикту БиХ и приходи од продаје производа повезаним правним лицима у Брчко Дистрикту БиХ</t>
  </si>
  <si>
    <t>Приходи од пружених услуга у Републици Српској и приходи од пружених услуга повезаним правним лицима у Републици Српској</t>
  </si>
  <si>
    <t>Приходи од пружених услуга у Федерацији БиХ и приходи од пружених услуга повезаним правним лицима у Федерацији БиХ</t>
  </si>
  <si>
    <t>Приходи од пружених услуга у Брчко Дистрикту БиХ и приходи од пружених услуга повезаним правним лицима у Брчко Дистрикту БиХ</t>
  </si>
  <si>
    <t>a) Приходи од премија, субвенција, дотација, регреса, подстицаја и слично</t>
  </si>
  <si>
    <t>б) Приход од закупнина</t>
  </si>
  <si>
    <t>в) Приход од донација</t>
  </si>
  <si>
    <t>г) Приход од чланарина</t>
  </si>
  <si>
    <t>д) Приход од тантијема и лиценцних права</t>
  </si>
  <si>
    <t>ђ) Приход из намјенских извора финансирања (из буџета, фондова и др.)</t>
  </si>
  <si>
    <t>е) Приходи од дивиденди</t>
  </si>
  <si>
    <t>ж) Приходи од активирања или потрошње робе, готових производа или услуга</t>
  </si>
  <si>
    <t>з) Остали пословни приходи по другим основама</t>
  </si>
  <si>
    <t>ФИНАНСИЈСКИ И ОСТАЛИ ПРИХОДИ</t>
  </si>
  <si>
    <t>Од тога: добици по основу продаје некретнина, постројења и опреме</t>
  </si>
  <si>
    <t>Добици од дериватних финансијских инструмената</t>
  </si>
  <si>
    <t>ТРОШКОВИ ПЛАТА, НАКНАДА ПЛАТА И ОСТАЛИХ ЛИЧНИХ ПРИМАЊА</t>
  </si>
  <si>
    <t>Трошкови бруто накнада члановима управног, надзорног, одбора за ревизију и др.</t>
  </si>
  <si>
    <t>Трошкови запослених на службеном путу</t>
  </si>
  <si>
    <t xml:space="preserve">Од тога: дневнице </t>
  </si>
  <si>
    <t>а) Трошкови услуга на изради учинака</t>
  </si>
  <si>
    <t>б) Трошкови транспортних услуга</t>
  </si>
  <si>
    <t>в) Трошкови за услуге текућег одржавања основних средстава</t>
  </si>
  <si>
    <t>г) Трошкови за услуге инвестиционог одржавања основних средстава</t>
  </si>
  <si>
    <t>д) Трошкови закупа</t>
  </si>
  <si>
    <t xml:space="preserve">ђ) Трошкови сајмова, рекламе и пропаганде </t>
  </si>
  <si>
    <t>е) Трошкови истраживања и развоја који се не капитализују</t>
  </si>
  <si>
    <t>ж) Трошкови осталих услуга</t>
  </si>
  <si>
    <t>Од тога: бруто износи накнада по уговорима са физичким лицима ван радног односа</t>
  </si>
  <si>
    <t>а) Трошкови осталих услуга</t>
  </si>
  <si>
    <t xml:space="preserve">Од тога: трошкови стручног образовања и усавршавања запослених </t>
  </si>
  <si>
    <t>б) Трошкови репрезентације</t>
  </si>
  <si>
    <t>в) Трошкови премије осигурања</t>
  </si>
  <si>
    <t>г) Трошкови платног промета</t>
  </si>
  <si>
    <t>д) Трошкови чланарина</t>
  </si>
  <si>
    <t>ж) Остали нематеријални трошкови</t>
  </si>
  <si>
    <t xml:space="preserve">ОБАВЕЗЕ И ПОТРАЖИВАЊА </t>
  </si>
  <si>
    <t>Обрачунати (фактурисани) порез на додату вриједност (кумулативан промет конта)</t>
  </si>
  <si>
    <t>Улазни порез на додату вриједност (кумулативан промет конта)</t>
  </si>
  <si>
    <t>Обавезе за ПДВ по основу разлике између обрачунатог и аконтационог ПДВ-а (салдо конта)</t>
  </si>
  <si>
    <t xml:space="preserve">Потраживања по основу разлике између аконтационог и обрачунатог ПДВ-а (салдо конта) </t>
  </si>
  <si>
    <t>ПДВ плаћен при увозу (кумулативан промет конта)</t>
  </si>
  <si>
    <t xml:space="preserve">Обавезе за ПДВ плаћен при увозу (кумулативан промет конта) </t>
  </si>
  <si>
    <t>Обавезе за акцизе (кумулативан промет конта)</t>
  </si>
  <si>
    <t>Приходи остварени на бази подуговарања</t>
  </si>
  <si>
    <t>Плаћања подуговарачима за рад, испоручене производе и услуге</t>
  </si>
  <si>
    <t>Укупан број одрађених часова рада (ефективни часови рада без боловања, годишњих одмора, државних празника и сл.)</t>
  </si>
  <si>
    <t>ОСТАЛИ ПОСЛОВНИ ПРИХОДИ 
(618 + 621 + 622 + 623 + 624 + 625 + 626 + 627 + 628)</t>
  </si>
  <si>
    <t>ТРОШКОВИ ПРОИЗВОДНИХ УСЛУГА
(637 + 638 + 639 + 640 + 641 + 642 + 643 + 644)</t>
  </si>
  <si>
    <t>НЕМАТЕРИЈАЛНИ ТРОШКОВИ 
(647 + 650 + 651 + 652 + 653 + 654 + 655 + 656)</t>
  </si>
  <si>
    <t xml:space="preserve">Купци из Федерације БиХ и купци – повезана правна лица из ФБиХ                                (дуговни промет без почетног стања)    </t>
  </si>
  <si>
    <r>
      <t>ђ) Трошкови пореза на производе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: царине, боравишне таксе, порез на игре на срећу и сл.</t>
    </r>
  </si>
  <si>
    <r>
      <t>Од тога: приходи по основу субвенција на производе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(субвенције које се могу приказати по јединици производа, на примјер, возна карта, брашно, хљеб, млијеко и др.)</t>
    </r>
  </si>
  <si>
    <r>
      <t>Од тога: Приходи по основу субвенција на производњу</t>
    </r>
    <r>
      <rPr>
        <vertAlign val="superscript"/>
        <sz val="10"/>
        <color theme="1"/>
        <rFont val="Times New Roman"/>
        <family val="1"/>
      </rPr>
      <t xml:space="preserve">2 </t>
    </r>
    <r>
      <rPr>
        <sz val="10"/>
        <color theme="1"/>
        <rFont val="Times New Roman"/>
        <family val="1"/>
      </rPr>
      <t xml:space="preserve">(на запошљавање, плату, каматну стопу, за смањење загађења и др.) </t>
    </r>
  </si>
  <si>
    <t>Датум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</si>
  <si>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</si>
  <si>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</si>
  <si>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</si>
  <si>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</si>
  <si>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</si>
  <si>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</si>
  <si>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</si>
  <si>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</si>
  <si>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</si>
  <si>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</si>
  <si>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</si>
  <si>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</si>
  <si>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</si>
  <si>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</si>
  <si>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</si>
  <si>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</si>
  <si>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</si>
  <si>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</si>
  <si>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</si>
  <si>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</si>
  <si>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</si>
  <si>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</si>
  <si>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</si>
  <si>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</si>
  <si>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</si>
  <si>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</si>
  <si>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</si>
  <si>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</si>
  <si>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</si>
  <si>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</si>
  <si>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</si>
  <si>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</si>
  <si>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</si>
  <si>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</si>
  <si>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</si>
  <si>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</si>
  <si>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</si>
  <si>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</si>
  <si>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</si>
  <si>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</si>
  <si>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</si>
  <si>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</si>
  <si>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</si>
  <si>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</si>
  <si>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</si>
  <si>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</si>
  <si>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</si>
  <si>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</si>
  <si>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</si>
  <si>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</si>
  <si>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</si>
  <si>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</si>
  <si>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</si>
  <si>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</si>
  <si>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</si>
  <si>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</si>
  <si>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</si>
  <si>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</si>
  <si>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</si>
  <si>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</si>
  <si>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</si>
  <si>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</si>
  <si>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</si>
  <si>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</si>
  <si>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</si>
  <si>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</si>
  <si>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</si>
  <si>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r>
      <rPr>
        <b/>
        <sz val="11"/>
        <color theme="1"/>
        <rFont val="Times New Roman"/>
        <family val="1"/>
      </rPr>
      <t>НАПОМЕНЕ</t>
    </r>
    <r>
      <rPr>
        <sz val="11"/>
        <color theme="1"/>
        <rFont val="Times New Roman"/>
        <family val="1"/>
      </rPr>
      <t xml:space="preserve"> за попуњавање Анекса – Додатног рачуноводственог извјештаја:
За израчунавање и анализу макроекономских агрегата су, поред података из образаца Биланс стања – Извјештаја о финансијском положају на крају периода и Биланса успјеха, неопходни и подаци из Анекса – Додатног рачуноводственог извјештаја.
Приликом попуњавања обрасца Анекса подаци се уносе на одређене позиције означене у колони 2 обрасца, односно ознаке за АОП у колони 3, са рачуна и група рачуна означених у колони 1 на сљедећа два начина:
1. Поједине ставке, приказане у Билансу успјеха у укупном износу, у Анексу се приказују рашчлањено, односно аналитички. На примјер:
– трошкови пореза приказани су у Билансу успјеха у укупном износу (ознака АОП 235), у Анексу се приказују одвојено као: трошкови пореза на производе (АОП 654) и трошкови пореза на производњу (АОП 655), без укупног износа.
2. Са друге стране, ако је код неке позиције означене у колони 2 обрасца Анекса наведено „од тога“, значи да структуру тих ставки, прихода или расхода, чини више дијелова од којих се у Анексу захтијевају само поједини.
На примјер: за позицију АОП 618 – Приходи од премија, субвенција, дотација, регреса, подстицаја и слично, потребно је унијети цјелокупан износ са рачуна 650, а даље се траже само подаци о приходима по основу субвенција на производе (АОП 619 – од тога: приходи по основу субвенција на производе) и подаци о приходима по основу субвенције на производњу (АОП 620 – од тога: приходи по основу субвенција на производњу).
</t>
    </r>
  </si>
  <si>
    <r>
      <t>е) Трошкови пореза на производњу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:на имовину, на земљиште, за коришћење вода и шума, за противпожарну заштиту и сл.</t>
    </r>
  </si>
  <si>
    <t xml:space="preserve">2. У обрасцима Биланс успјеха, Извјештај о осталом резултату, Биланс токова готовине, Извјештај о променама на капиталу потребно је попунити следећа поља у заглављу: матични број и датум, односно период састављања извјештаја (од датума до датума). Остала поља у заглављу која се односе на назив, сједиште, рачун, шифру дјелатности се аутоматски попуњавају на основу података из обрасца Биланса стања. У Анексу је потребно попунити поља: матични број, шифра и датум. У обрасцима Биланса успјеха, Извјештаја о осталом резултату, Биланса токова готовине и Анексу попуњавати колоне Текућа година и Претходна година јединичне износе док се збирни износи аутоматски рачунају. Колона Напомена у потпуности се мануелно уноси.  У обрасцу Извјештај о осталом резултату и Извјештај о променама на капиталу вредности које се односе на губитак/смањење уносити са предзнаком минус (-). Називи редова у обрасцу Извјештај о променама на капиталу допунити са аспекта уноса датума извјештаја. У обрасцу Извјештаја о променама на капиталу попуњавати јединичне износе у колонама од 3-9 и колони 11, док се износи у колнама 10 и 12 аутоматски рачунају. Све износе уносити без сепаратора за хиљаде и без децимала. У доњем делу изјештаја попунити датум, и податке о лицу са лиценом и лицу овлашћеном за заступање. </t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</si>
  <si>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Субвенције на производе обухватају субвенције које се могу приказати по jединици производа, тј. износ ових субвенција зависи од обима производње (нпр. возна карта, брашно, хљеб, млијеко и сл.).
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Субвенције на производњу представљају субвенције које се не могу исказати по јединици производа или услуге (нпр. на запошљавање, плату, каматну стопу, за смањење загађења и сл.).
</t>
    </r>
    <r>
      <rPr>
        <vertAlign val="superscript"/>
        <sz val="9"/>
        <color theme="1"/>
        <rFont val="Times New Roman"/>
        <family val="1"/>
      </rPr>
      <t>3</t>
    </r>
    <r>
      <rPr>
        <sz val="9"/>
        <color theme="1"/>
        <rFont val="Times New Roman"/>
        <family val="1"/>
      </rPr>
      <t xml:space="preserve">Порези на производе зависе од количине или вриједности произведених добара и услуга (нпр. царине, боравишне таксе, порез на игре на срећу и сл.).
</t>
    </r>
    <r>
      <rPr>
        <vertAlign val="superscript"/>
        <sz val="9"/>
        <color theme="1"/>
        <rFont val="Times New Roman"/>
        <family val="1"/>
      </rPr>
      <t>4</t>
    </r>
    <r>
      <rPr>
        <sz val="9"/>
        <color theme="1"/>
        <rFont val="Times New Roman"/>
        <family val="1"/>
      </rPr>
      <t>Порези на производњу укључују све порезе који терете извјештајни ентитет због ангажовања у производњи, независно од количине или вриједности произведених добара и услуга (нпр.: на имовину, на земљиште, за коришћење вода и шума, за противпожарну заштиту и сл.).</t>
    </r>
  </si>
  <si>
    <t>GEOFON AD TESLIĆ</t>
  </si>
  <si>
    <t>ALEKSANDRA RAJKOVIĆA 20B</t>
  </si>
  <si>
    <t>562099-0000195367</t>
  </si>
  <si>
    <t>1</t>
  </si>
  <si>
    <t>9</t>
  </si>
  <si>
    <t>2</t>
  </si>
  <si>
    <t>5</t>
  </si>
  <si>
    <t>6</t>
  </si>
  <si>
    <t>0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</si>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</sst>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9.5"/>
      <color theme="1"/>
      <name val="Times New Roman"/>
      <family val="1"/>
    </font>
    <font>
      <u/>
      <sz val="9.5"/>
      <color theme="1"/>
      <name val="Times New Roman"/>
      <family val="1"/>
    </font>
    <font>
      <sz val="9.5"/>
      <color rgb="FF000000"/>
      <name val="Times New Roman"/>
      <family val="1"/>
    </font>
    <font>
      <sz val="9.5"/>
      <color theme="1"/>
      <name val="Calibri"/>
      <family val="2"/>
      <charset val="238"/>
      <scheme val="minor"/>
    </font>
    <font>
      <b/>
      <sz val="9"/>
      <color theme="1"/>
      <name val="Times New Roman"/>
      <family val="1"/>
    </font>
    <font>
      <b/>
      <sz val="8.5"/>
      <color theme="1"/>
      <name val="Times New Roman"/>
      <family val="1"/>
    </font>
    <font>
      <sz val="10"/>
      <color theme="1"/>
      <name val="Calibri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0"/>
      <color theme="1"/>
      <name val="Times New Roman"/>
      <family val="1"/>
    </font>
    <font>
      <b/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sz val="8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5" fillId="4" borderId="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49" fontId="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5" fillId="3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6" fillId="0" borderId="0" xfId="0" applyNumberFormat="1" applyFont="1"/>
    <xf numFmtId="49" fontId="0" fillId="0" borderId="0" xfId="0" applyNumberForma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3" fillId="3" borderId="0" xfId="0" applyNumberFormat="1" applyFont="1" applyFill="1" applyAlignment="1">
      <alignment vertical="center"/>
    </xf>
    <xf numFmtId="1" fontId="3" fillId="4" borderId="4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1" fillId="0" borderId="0" xfId="0" applyFont="1" applyAlignment="1">
      <alignment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49" fontId="1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5" fillId="4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1" fontId="13" fillId="0" borderId="0" xfId="0" applyNumberFormat="1" applyFont="1" applyAlignment="1">
      <alignment horizontal="left" vertical="center" wrapText="1"/>
    </xf>
    <xf numFmtId="1" fontId="13" fillId="0" borderId="0" xfId="0" applyNumberFormat="1" applyFont="1"/>
    <xf numFmtId="0" fontId="10" fillId="0" borderId="0" xfId="0" applyFont="1" applyAlignment="1">
      <alignment wrapText="1"/>
    </xf>
    <xf numFmtId="3" fontId="1" fillId="0" borderId="3" xfId="0" applyNumberFormat="1" applyFont="1" applyBorder="1" applyAlignment="1" applyProtection="1">
      <alignment horizontal="right"/>
      <protection locked="0"/>
    </xf>
    <xf numFmtId="0" fontId="21" fillId="0" borderId="0" xfId="0" applyFo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23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left"/>
    </xf>
    <xf numFmtId="0" fontId="28" fillId="4" borderId="3" xfId="0" applyFont="1" applyFill="1" applyBorder="1" applyAlignment="1">
      <alignment horizontal="center" vertical="center" textRotation="90" wrapText="1"/>
    </xf>
    <xf numFmtId="0" fontId="25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9" fillId="0" borderId="0" xfId="0" applyNumberFormat="1" applyFont="1"/>
    <xf numFmtId="0" fontId="9" fillId="0" borderId="3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/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justify" vertical="top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right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3" fontId="1" fillId="0" borderId="3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3" fontId="1" fillId="0" borderId="3" xfId="0" applyNumberFormat="1" applyFont="1" applyBorder="1" applyProtection="1">
      <protection locked="0"/>
    </xf>
    <xf numFmtId="3" fontId="1" fillId="0" borderId="3" xfId="0" applyNumberFormat="1" applyFont="1" applyBorder="1"/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7" fillId="4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0" fontId="24" fillId="4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 wrapText="1"/>
    </xf>
    <xf numFmtId="0" fontId="17" fillId="4" borderId="3" xfId="0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0" fontId="18" fillId="4" borderId="3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4" borderId="4" xfId="0" applyNumberFormat="1" applyFont="1" applyFill="1" applyBorder="1" applyAlignment="1" applyProtection="1">
      <alignment horizontal="center"/>
      <protection locked="0"/>
    </xf>
    <xf numFmtId="0" fontId="28" fillId="4" borderId="3" xfId="0" applyFont="1" applyFill="1" applyBorder="1" applyAlignment="1">
      <alignment horizontal="center" vertical="center" textRotation="90" wrapText="1"/>
    </xf>
    <xf numFmtId="0" fontId="24" fillId="0" borderId="3" xfId="0" applyFont="1" applyBorder="1" applyAlignment="1" applyProtection="1">
      <alignment horizontal="left" wrapText="1"/>
      <protection locked="0"/>
    </xf>
    <xf numFmtId="0" fontId="25" fillId="4" borderId="3" xfId="0" applyFont="1" applyFill="1" applyBorder="1" applyAlignment="1">
      <alignment horizontal="center" vertical="center"/>
    </xf>
    <xf numFmtId="1" fontId="21" fillId="0" borderId="1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28" fillId="4" borderId="3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 textRotation="90"/>
    </xf>
    <xf numFmtId="0" fontId="28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49" fontId="6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" fillId="0" borderId="3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opLeftCell="A7" workbookViewId="0">
      <selection activeCell="A8" sqref="A8:K16"/>
    </sheetView>
  </sheetViews>
  <sheetFormatPr defaultRowHeight="15" x14ac:dyDescent="0.25"/>
  <sheetData>
    <row r="1" spans="1:11" x14ac:dyDescent="0.25">
      <c r="A1" s="82" t="s">
        <v>714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x14ac:dyDescent="0.25">
      <c r="A2" s="96" t="s">
        <v>715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45.9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x14ac:dyDescent="0.25">
      <c r="A8" s="96" t="s">
        <v>889</v>
      </c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5.0999999999999996" customHeight="1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 hidden="1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t="104.1" customHeight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</row>
  </sheetData>
  <mergeCells count="2">
    <mergeCell ref="A2:K7"/>
    <mergeCell ref="A8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8"/>
  <sheetViews>
    <sheetView showZeros="0" zoomScale="89" zoomScaleNormal="89" workbookViewId="0">
      <selection activeCell="K100" sqref="K100:O101"/>
    </sheetView>
  </sheetViews>
  <sheetFormatPr defaultColWidth="8.7109375" defaultRowHeight="15" x14ac:dyDescent="0.25"/>
  <cols>
    <col min="1" max="1" width="11.42578125" style="1" customWidth="1"/>
    <col min="2" max="2" width="4.140625" style="1" hidden="1" customWidth="1"/>
    <col min="3" max="3" width="24.85546875" style="1" customWidth="1"/>
    <col min="4" max="4" width="6" style="1" customWidth="1"/>
    <col min="5" max="5" width="8.140625" style="1" customWidth="1"/>
    <col min="6" max="6" width="2.140625" style="1" customWidth="1"/>
    <col min="7" max="8" width="6.42578125" style="1" customWidth="1"/>
    <col min="9" max="9" width="5.5703125" style="1" customWidth="1"/>
    <col min="10" max="11" width="5.42578125" style="1" customWidth="1"/>
    <col min="12" max="13" width="5.85546875" style="1" customWidth="1"/>
    <col min="14" max="14" width="7.140625" style="1" customWidth="1"/>
    <col min="15" max="15" width="6.5703125" style="1" customWidth="1"/>
    <col min="16" max="16" width="7" style="1" customWidth="1"/>
    <col min="17" max="17" width="8.42578125" style="1" customWidth="1"/>
    <col min="18" max="18" width="7.85546875" style="1" customWidth="1"/>
    <col min="19" max="19" width="7.140625" style="1" customWidth="1"/>
    <col min="20" max="20" width="6.85546875" style="1" customWidth="1"/>
    <col min="21" max="16384" width="8.7109375" style="1"/>
  </cols>
  <sheetData>
    <row r="1" spans="1:20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20" ht="12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 s="11" t="s">
        <v>287</v>
      </c>
      <c r="Q2"/>
      <c r="R2"/>
      <c r="S2"/>
    </row>
    <row r="3" spans="1:20" ht="29.45" customHeight="1" x14ac:dyDescent="0.25">
      <c r="A3" s="125" t="s">
        <v>286</v>
      </c>
      <c r="B3" s="125"/>
      <c r="C3" s="125"/>
      <c r="D3" s="12"/>
      <c r="E3" s="12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2"/>
    </row>
    <row r="4" spans="1:20" x14ac:dyDescent="0.25">
      <c r="A4" s="16" t="s">
        <v>208</v>
      </c>
      <c r="B4" s="3"/>
      <c r="C4" s="103" t="s">
        <v>891</v>
      </c>
      <c r="D4" s="103"/>
      <c r="E4" s="103"/>
      <c r="F4" s="1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2"/>
    </row>
    <row r="5" spans="1:20" x14ac:dyDescent="0.25">
      <c r="A5" s="103"/>
      <c r="B5" s="103"/>
      <c r="C5" s="103"/>
      <c r="D5" s="103"/>
      <c r="E5" s="103"/>
      <c r="F5" s="14"/>
      <c r="G5" s="14"/>
      <c r="H5" s="14"/>
      <c r="I5" s="14"/>
      <c r="J5" s="14"/>
      <c r="K5" s="14"/>
      <c r="L5" s="4" t="s">
        <v>894</v>
      </c>
      <c r="M5" s="4" t="s">
        <v>894</v>
      </c>
      <c r="N5" s="4" t="s">
        <v>895</v>
      </c>
      <c r="O5" s="4" t="s">
        <v>896</v>
      </c>
      <c r="P5" s="4" t="s">
        <v>897</v>
      </c>
      <c r="Q5" s="4" t="s">
        <v>898</v>
      </c>
      <c r="R5" s="4" t="s">
        <v>898</v>
      </c>
      <c r="S5" s="4" t="s">
        <v>899</v>
      </c>
      <c r="T5" s="5"/>
    </row>
    <row r="6" spans="1:20" x14ac:dyDescent="0.25">
      <c r="A6" s="16" t="s">
        <v>710</v>
      </c>
      <c r="B6" s="3"/>
      <c r="C6" s="104" t="s">
        <v>892</v>
      </c>
      <c r="D6" s="104"/>
      <c r="E6" s="104"/>
      <c r="F6" s="14"/>
      <c r="G6" s="14"/>
      <c r="H6" s="14"/>
      <c r="I6" s="14"/>
      <c r="J6" s="14"/>
      <c r="K6" s="14"/>
      <c r="L6" s="14"/>
      <c r="M6" s="20"/>
      <c r="N6" s="20"/>
      <c r="O6" s="20"/>
      <c r="P6" s="20"/>
      <c r="Q6" s="20"/>
      <c r="R6" s="20" t="s">
        <v>209</v>
      </c>
      <c r="S6" s="21"/>
      <c r="T6" s="5"/>
    </row>
    <row r="7" spans="1:20" x14ac:dyDescent="0.25">
      <c r="A7" s="103"/>
      <c r="B7" s="103"/>
      <c r="C7" s="103"/>
      <c r="D7" s="103"/>
      <c r="E7" s="103"/>
      <c r="F7" s="14"/>
      <c r="G7" s="14"/>
      <c r="H7" s="14"/>
      <c r="I7" s="14"/>
      <c r="J7" s="14"/>
      <c r="K7" s="14"/>
      <c r="L7" s="14"/>
      <c r="M7" s="14"/>
      <c r="N7" s="14"/>
      <c r="O7" s="14"/>
      <c r="P7" s="4" t="s">
        <v>899</v>
      </c>
      <c r="Q7" s="4" t="s">
        <v>899</v>
      </c>
      <c r="R7" s="4" t="s">
        <v>899</v>
      </c>
      <c r="S7" s="4" t="s">
        <v>899</v>
      </c>
      <c r="T7" s="5"/>
    </row>
    <row r="8" spans="1:20" x14ac:dyDescent="0.25">
      <c r="A8" s="16" t="s">
        <v>210</v>
      </c>
      <c r="B8" s="3"/>
      <c r="C8" s="6"/>
      <c r="D8" s="6"/>
      <c r="E8" s="6"/>
      <c r="F8" s="14"/>
      <c r="G8" s="143"/>
      <c r="H8" s="143"/>
      <c r="I8" s="143"/>
      <c r="J8" s="143"/>
      <c r="K8" s="143"/>
      <c r="L8" s="20"/>
      <c r="M8" s="20"/>
      <c r="N8" s="20"/>
      <c r="O8" s="20"/>
      <c r="P8" s="20"/>
      <c r="Q8" s="20"/>
      <c r="R8" s="20" t="s">
        <v>211</v>
      </c>
      <c r="S8" s="21"/>
      <c r="T8" s="5"/>
    </row>
    <row r="9" spans="1:20" x14ac:dyDescent="0.25">
      <c r="A9" s="103" t="s">
        <v>893</v>
      </c>
      <c r="B9" s="103"/>
      <c r="C9" s="103"/>
      <c r="D9" s="103"/>
      <c r="E9" s="103"/>
      <c r="F9" s="18"/>
      <c r="G9" s="4" t="s">
        <v>900</v>
      </c>
      <c r="H9" s="4" t="s">
        <v>900</v>
      </c>
      <c r="I9" s="4" t="s">
        <v>899</v>
      </c>
      <c r="J9" s="4" t="s">
        <v>894</v>
      </c>
      <c r="K9" s="4" t="s">
        <v>896</v>
      </c>
      <c r="L9" s="4" t="s">
        <v>895</v>
      </c>
      <c r="M9" s="4" t="s">
        <v>894</v>
      </c>
      <c r="N9" s="4" t="s">
        <v>897</v>
      </c>
      <c r="O9" s="4" t="s">
        <v>900</v>
      </c>
      <c r="P9" s="4" t="s">
        <v>899</v>
      </c>
      <c r="Q9" s="4" t="s">
        <v>899</v>
      </c>
      <c r="R9" s="4" t="s">
        <v>899</v>
      </c>
      <c r="S9" s="4" t="s">
        <v>898</v>
      </c>
      <c r="T9" s="5"/>
    </row>
    <row r="10" spans="1:20" x14ac:dyDescent="0.25">
      <c r="A10" s="104"/>
      <c r="B10" s="104"/>
      <c r="C10" s="104"/>
      <c r="D10" s="104"/>
      <c r="E10" s="104"/>
      <c r="F10" s="14"/>
      <c r="G10" s="14"/>
      <c r="H10" s="14"/>
      <c r="I10" s="14"/>
      <c r="J10" s="14"/>
      <c r="K10" s="14"/>
      <c r="L10" s="14"/>
      <c r="M10" s="14"/>
      <c r="N10" s="20"/>
      <c r="O10" s="20"/>
      <c r="P10" s="20"/>
      <c r="Q10" s="20"/>
      <c r="R10" s="20" t="s">
        <v>212</v>
      </c>
      <c r="S10" s="21"/>
      <c r="T10" s="5"/>
    </row>
    <row r="11" spans="1:20" x14ac:dyDescent="0.25">
      <c r="A11" s="104"/>
      <c r="B11" s="104"/>
      <c r="C11" s="104"/>
      <c r="D11" s="104"/>
      <c r="E11" s="10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2"/>
    </row>
    <row r="12" spans="1:20" x14ac:dyDescent="0.25">
      <c r="A12" s="104"/>
      <c r="B12" s="104"/>
      <c r="C12" s="104"/>
      <c r="D12" s="104"/>
      <c r="E12" s="104"/>
      <c r="F12" s="1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  <c r="T12" s="2"/>
    </row>
    <row r="13" spans="1:20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</row>
    <row r="14" spans="1:20" hidden="1" x14ac:dyDescent="0.25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0" hidden="1" x14ac:dyDescent="0.25"/>
    <row r="16" spans="1:20" x14ac:dyDescent="0.25">
      <c r="A16" s="24"/>
      <c r="B16" s="129"/>
      <c r="C16" s="129"/>
      <c r="D16" s="129"/>
      <c r="E16" s="129"/>
      <c r="F16" s="129"/>
      <c r="G16" s="129"/>
      <c r="H16" s="129"/>
      <c r="I16" s="129"/>
      <c r="J16" s="129"/>
      <c r="K16" s="25"/>
      <c r="L16" s="25"/>
      <c r="M16" s="129"/>
      <c r="N16" s="129"/>
      <c r="O16" s="129"/>
      <c r="P16" s="129"/>
      <c r="Q16" s="129"/>
      <c r="R16" s="129"/>
      <c r="S16" s="25"/>
    </row>
    <row r="17" spans="1:19" x14ac:dyDescent="0.25">
      <c r="A17" s="24"/>
      <c r="B17" s="130" t="s">
        <v>0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spans="1:19" x14ac:dyDescent="0.25">
      <c r="A18" s="24"/>
      <c r="B18" s="131" t="s">
        <v>1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</row>
    <row r="19" spans="1:19" x14ac:dyDescent="0.25">
      <c r="A19" s="24"/>
      <c r="B19" s="25" t="s">
        <v>2</v>
      </c>
      <c r="C19" s="25"/>
      <c r="D19" s="25"/>
      <c r="E19" s="100" t="s">
        <v>288</v>
      </c>
      <c r="F19" s="100"/>
      <c r="G19" s="100"/>
      <c r="H19" s="101">
        <v>45291</v>
      </c>
      <c r="I19" s="102"/>
      <c r="J19" s="102"/>
      <c r="K19" s="102"/>
      <c r="L19" s="25" t="s">
        <v>289</v>
      </c>
      <c r="M19" s="25"/>
      <c r="N19" s="25"/>
      <c r="O19" s="25"/>
      <c r="P19" s="25"/>
      <c r="Q19" s="25"/>
      <c r="R19" s="25"/>
      <c r="S19" s="25"/>
    </row>
    <row r="20" spans="1:19" x14ac:dyDescent="0.25">
      <c r="A20" s="27"/>
      <c r="B20" s="128"/>
      <c r="C20" s="128"/>
      <c r="D20" s="128"/>
      <c r="E20" s="128"/>
      <c r="F20" s="128"/>
      <c r="G20" s="128"/>
      <c r="H20" s="128"/>
      <c r="I20" s="128"/>
      <c r="J20" s="128"/>
      <c r="K20" s="26"/>
      <c r="L20" s="26"/>
      <c r="M20" s="26"/>
      <c r="N20" s="131" t="s">
        <v>709</v>
      </c>
      <c r="O20" s="131"/>
      <c r="P20" s="131"/>
      <c r="Q20" s="131"/>
      <c r="R20" s="131"/>
      <c r="S20" s="131"/>
    </row>
    <row r="21" spans="1:19" ht="22.5" customHeight="1" x14ac:dyDescent="0.25">
      <c r="A21" s="119" t="s">
        <v>3</v>
      </c>
      <c r="B21" s="119"/>
      <c r="C21" s="119" t="s">
        <v>4</v>
      </c>
      <c r="D21" s="119"/>
      <c r="E21" s="119"/>
      <c r="F21" s="119" t="s">
        <v>5</v>
      </c>
      <c r="G21" s="119"/>
      <c r="H21" s="119" t="s">
        <v>6</v>
      </c>
      <c r="I21" s="119"/>
      <c r="J21" s="119" t="s">
        <v>7</v>
      </c>
      <c r="K21" s="119"/>
      <c r="L21" s="119"/>
      <c r="M21" s="119"/>
      <c r="N21" s="119"/>
      <c r="O21" s="119"/>
      <c r="P21" s="119"/>
      <c r="Q21" s="119"/>
      <c r="R21" s="119" t="s">
        <v>8</v>
      </c>
      <c r="S21" s="119"/>
    </row>
    <row r="22" spans="1:19" ht="14.4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 t="s">
        <v>9</v>
      </c>
      <c r="K22" s="119"/>
      <c r="L22" s="119"/>
      <c r="M22" s="119"/>
      <c r="N22" s="119" t="s">
        <v>10</v>
      </c>
      <c r="O22" s="119"/>
      <c r="P22" s="119" t="s">
        <v>691</v>
      </c>
      <c r="Q22" s="119"/>
      <c r="R22" s="119"/>
      <c r="S22" s="119"/>
    </row>
    <row r="23" spans="1:19" ht="26.4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</row>
    <row r="24" spans="1:19" x14ac:dyDescent="0.25">
      <c r="A24" s="120">
        <v>1</v>
      </c>
      <c r="B24" s="120"/>
      <c r="C24" s="121">
        <v>2</v>
      </c>
      <c r="D24" s="121"/>
      <c r="E24" s="121"/>
      <c r="F24" s="120">
        <v>3</v>
      </c>
      <c r="G24" s="120"/>
      <c r="H24" s="120">
        <v>4</v>
      </c>
      <c r="I24" s="120"/>
      <c r="J24" s="120">
        <v>5</v>
      </c>
      <c r="K24" s="120"/>
      <c r="L24" s="120"/>
      <c r="M24" s="120"/>
      <c r="N24" s="120">
        <v>6</v>
      </c>
      <c r="O24" s="120"/>
      <c r="P24" s="120">
        <v>7</v>
      </c>
      <c r="Q24" s="120"/>
      <c r="R24" s="120">
        <v>8</v>
      </c>
      <c r="S24" s="120"/>
    </row>
    <row r="25" spans="1:19" x14ac:dyDescent="0.25">
      <c r="A25" s="117"/>
      <c r="B25" s="118"/>
      <c r="C25" s="110" t="s">
        <v>11</v>
      </c>
      <c r="D25" s="111"/>
      <c r="E25" s="112"/>
      <c r="F25" s="141" t="s">
        <v>213</v>
      </c>
      <c r="G25" s="124"/>
      <c r="H25" s="109"/>
      <c r="I25" s="109"/>
      <c r="J25" s="107">
        <f>J27+J33+J40+J41+J42+J47+J59</f>
        <v>953491</v>
      </c>
      <c r="K25" s="107"/>
      <c r="L25" s="107"/>
      <c r="M25" s="107"/>
      <c r="N25" s="107">
        <f>N27+N33+N40+N41+N42+N47+N59</f>
        <v>820318</v>
      </c>
      <c r="O25" s="107"/>
      <c r="P25" s="107">
        <f>J25-N25</f>
        <v>133173</v>
      </c>
      <c r="Q25" s="107"/>
      <c r="R25" s="107">
        <f>R27+R33+R40+R41+R42+R47+R59</f>
        <v>156573</v>
      </c>
      <c r="S25" s="107"/>
    </row>
    <row r="26" spans="1:19" ht="26.45" customHeight="1" x14ac:dyDescent="0.25">
      <c r="A26" s="117"/>
      <c r="B26" s="118"/>
      <c r="C26" s="113" t="s">
        <v>708</v>
      </c>
      <c r="D26" s="114"/>
      <c r="E26" s="115"/>
      <c r="F26" s="141"/>
      <c r="G26" s="124"/>
      <c r="H26" s="109"/>
      <c r="I26" s="109"/>
      <c r="J26" s="107"/>
      <c r="K26" s="107"/>
      <c r="L26" s="107"/>
      <c r="M26" s="107"/>
      <c r="N26" s="107"/>
      <c r="O26" s="107"/>
      <c r="P26" s="107"/>
      <c r="Q26" s="107"/>
      <c r="R26" s="107"/>
      <c r="S26" s="107"/>
    </row>
    <row r="27" spans="1:19" ht="21.95" customHeight="1" x14ac:dyDescent="0.25">
      <c r="A27" s="108" t="s">
        <v>694</v>
      </c>
      <c r="B27" s="108"/>
      <c r="C27" s="116" t="s">
        <v>12</v>
      </c>
      <c r="D27" s="116"/>
      <c r="E27" s="116"/>
      <c r="F27" s="124" t="s">
        <v>214</v>
      </c>
      <c r="G27" s="124"/>
      <c r="H27" s="109"/>
      <c r="I27" s="109"/>
      <c r="J27" s="107">
        <f>SUM(J28:M32)</f>
        <v>0</v>
      </c>
      <c r="K27" s="107"/>
      <c r="L27" s="107"/>
      <c r="M27" s="107"/>
      <c r="N27" s="107">
        <f>SUM(N28:O32)</f>
        <v>0</v>
      </c>
      <c r="O27" s="107"/>
      <c r="P27" s="107">
        <f>J27-N27</f>
        <v>0</v>
      </c>
      <c r="Q27" s="107"/>
      <c r="R27" s="107">
        <f>SUM(R28:S32)</f>
        <v>0</v>
      </c>
      <c r="S27" s="107"/>
    </row>
    <row r="28" spans="1:19" ht="21.6" customHeight="1" x14ac:dyDescent="0.25">
      <c r="A28" s="117" t="s">
        <v>13</v>
      </c>
      <c r="B28" s="117"/>
      <c r="C28" s="123" t="s">
        <v>14</v>
      </c>
      <c r="D28" s="123"/>
      <c r="E28" s="123"/>
      <c r="F28" s="124" t="s">
        <v>215</v>
      </c>
      <c r="G28" s="124"/>
      <c r="H28" s="109"/>
      <c r="I28" s="109"/>
      <c r="J28" s="122"/>
      <c r="K28" s="122"/>
      <c r="L28" s="122"/>
      <c r="M28" s="122"/>
      <c r="N28" s="122"/>
      <c r="O28" s="122"/>
      <c r="P28" s="107">
        <f>J28-N28</f>
        <v>0</v>
      </c>
      <c r="Q28" s="107"/>
      <c r="R28" s="122"/>
      <c r="S28" s="122"/>
    </row>
    <row r="29" spans="1:19" ht="25.5" customHeight="1" x14ac:dyDescent="0.25">
      <c r="A29" s="117" t="s">
        <v>15</v>
      </c>
      <c r="B29" s="117"/>
      <c r="C29" s="123" t="s">
        <v>16</v>
      </c>
      <c r="D29" s="123"/>
      <c r="E29" s="123"/>
      <c r="F29" s="124" t="s">
        <v>216</v>
      </c>
      <c r="G29" s="124"/>
      <c r="H29" s="109"/>
      <c r="I29" s="109"/>
      <c r="J29" s="122"/>
      <c r="K29" s="122"/>
      <c r="L29" s="122"/>
      <c r="M29" s="122"/>
      <c r="N29" s="122"/>
      <c r="O29" s="122"/>
      <c r="P29" s="107">
        <f>J29-N29</f>
        <v>0</v>
      </c>
      <c r="Q29" s="107"/>
      <c r="R29" s="122"/>
      <c r="S29" s="122"/>
    </row>
    <row r="30" spans="1:19" ht="21.95" customHeight="1" x14ac:dyDescent="0.25">
      <c r="A30" s="117" t="s">
        <v>17</v>
      </c>
      <c r="B30" s="117"/>
      <c r="C30" s="123" t="s">
        <v>18</v>
      </c>
      <c r="D30" s="123"/>
      <c r="E30" s="123"/>
      <c r="F30" s="124" t="s">
        <v>217</v>
      </c>
      <c r="G30" s="124"/>
      <c r="H30" s="109"/>
      <c r="I30" s="109"/>
      <c r="J30" s="122"/>
      <c r="K30" s="122"/>
      <c r="L30" s="122"/>
      <c r="M30" s="122"/>
      <c r="N30" s="122"/>
      <c r="O30" s="122"/>
      <c r="P30" s="107">
        <f t="shared" ref="P30:P32" si="0">J30-N30</f>
        <v>0</v>
      </c>
      <c r="Q30" s="107"/>
      <c r="R30" s="122"/>
      <c r="S30" s="122"/>
    </row>
    <row r="31" spans="1:19" ht="27" customHeight="1" x14ac:dyDescent="0.25">
      <c r="A31" s="117" t="s">
        <v>19</v>
      </c>
      <c r="B31" s="117"/>
      <c r="C31" s="123" t="s">
        <v>20</v>
      </c>
      <c r="D31" s="123"/>
      <c r="E31" s="123"/>
      <c r="F31" s="124" t="s">
        <v>218</v>
      </c>
      <c r="G31" s="124"/>
      <c r="H31" s="109"/>
      <c r="I31" s="109"/>
      <c r="J31" s="122"/>
      <c r="K31" s="122"/>
      <c r="L31" s="122"/>
      <c r="M31" s="122"/>
      <c r="N31" s="122"/>
      <c r="O31" s="122"/>
      <c r="P31" s="107">
        <f t="shared" si="0"/>
        <v>0</v>
      </c>
      <c r="Q31" s="107"/>
      <c r="R31" s="122"/>
      <c r="S31" s="122"/>
    </row>
    <row r="32" spans="1:19" ht="26.45" customHeight="1" x14ac:dyDescent="0.25">
      <c r="A32" s="117" t="s">
        <v>21</v>
      </c>
      <c r="B32" s="117"/>
      <c r="C32" s="123" t="s">
        <v>22</v>
      </c>
      <c r="D32" s="123"/>
      <c r="E32" s="123"/>
      <c r="F32" s="124" t="s">
        <v>219</v>
      </c>
      <c r="G32" s="124"/>
      <c r="H32" s="109"/>
      <c r="I32" s="109"/>
      <c r="J32" s="122"/>
      <c r="K32" s="122"/>
      <c r="L32" s="122"/>
      <c r="M32" s="122"/>
      <c r="N32" s="122"/>
      <c r="O32" s="122"/>
      <c r="P32" s="107">
        <f t="shared" si="0"/>
        <v>0</v>
      </c>
      <c r="Q32" s="107"/>
      <c r="R32" s="122"/>
      <c r="S32" s="122"/>
    </row>
    <row r="33" spans="1:19" ht="30.95" customHeight="1" x14ac:dyDescent="0.25">
      <c r="A33" s="108" t="s">
        <v>695</v>
      </c>
      <c r="B33" s="108"/>
      <c r="C33" s="123" t="s">
        <v>23</v>
      </c>
      <c r="D33" s="123"/>
      <c r="E33" s="123"/>
      <c r="F33" s="124" t="s">
        <v>220</v>
      </c>
      <c r="G33" s="124"/>
      <c r="H33" s="109"/>
      <c r="I33" s="109"/>
      <c r="J33" s="107">
        <f>SUM(J34:M39)</f>
        <v>953491</v>
      </c>
      <c r="K33" s="107"/>
      <c r="L33" s="107"/>
      <c r="M33" s="107"/>
      <c r="N33" s="107">
        <f>SUM(N34:O39)</f>
        <v>820318</v>
      </c>
      <c r="O33" s="107"/>
      <c r="P33" s="107">
        <f t="shared" ref="P33:P35" si="1">J33-N33</f>
        <v>133173</v>
      </c>
      <c r="Q33" s="107"/>
      <c r="R33" s="107">
        <f>SUM(R34:S39)</f>
        <v>156573</v>
      </c>
      <c r="S33" s="107"/>
    </row>
    <row r="34" spans="1:19" ht="23.45" customHeight="1" x14ac:dyDescent="0.25">
      <c r="A34" s="117" t="s">
        <v>24</v>
      </c>
      <c r="B34" s="117"/>
      <c r="C34" s="123" t="s">
        <v>25</v>
      </c>
      <c r="D34" s="123"/>
      <c r="E34" s="123"/>
      <c r="F34" s="124" t="s">
        <v>221</v>
      </c>
      <c r="G34" s="124"/>
      <c r="H34" s="109"/>
      <c r="I34" s="109"/>
      <c r="J34" s="122"/>
      <c r="K34" s="122"/>
      <c r="L34" s="122"/>
      <c r="M34" s="122"/>
      <c r="N34" s="122"/>
      <c r="O34" s="122"/>
      <c r="P34" s="107">
        <f t="shared" si="1"/>
        <v>0</v>
      </c>
      <c r="Q34" s="107"/>
      <c r="R34" s="122"/>
      <c r="S34" s="122"/>
    </row>
    <row r="35" spans="1:19" ht="21.95" customHeight="1" x14ac:dyDescent="0.25">
      <c r="A35" s="117" t="s">
        <v>26</v>
      </c>
      <c r="B35" s="117"/>
      <c r="C35" s="123" t="s">
        <v>27</v>
      </c>
      <c r="D35" s="123"/>
      <c r="E35" s="123"/>
      <c r="F35" s="124" t="s">
        <v>222</v>
      </c>
      <c r="G35" s="124"/>
      <c r="H35" s="109"/>
      <c r="I35" s="109"/>
      <c r="J35" s="122">
        <v>543381</v>
      </c>
      <c r="K35" s="122"/>
      <c r="L35" s="122"/>
      <c r="M35" s="122"/>
      <c r="N35" s="122">
        <v>436451</v>
      </c>
      <c r="O35" s="122"/>
      <c r="P35" s="107">
        <f t="shared" si="1"/>
        <v>106930</v>
      </c>
      <c r="Q35" s="107"/>
      <c r="R35" s="122">
        <v>119679</v>
      </c>
      <c r="S35" s="122"/>
    </row>
    <row r="36" spans="1:19" ht="21.6" customHeight="1" x14ac:dyDescent="0.25">
      <c r="A36" s="117" t="s">
        <v>28</v>
      </c>
      <c r="B36" s="117"/>
      <c r="C36" s="123" t="s">
        <v>29</v>
      </c>
      <c r="D36" s="123"/>
      <c r="E36" s="123"/>
      <c r="F36" s="124" t="s">
        <v>223</v>
      </c>
      <c r="G36" s="124"/>
      <c r="H36" s="109"/>
      <c r="I36" s="109"/>
      <c r="J36" s="122">
        <v>410110</v>
      </c>
      <c r="K36" s="122"/>
      <c r="L36" s="122"/>
      <c r="M36" s="122"/>
      <c r="N36" s="122">
        <v>383867</v>
      </c>
      <c r="O36" s="122"/>
      <c r="P36" s="107">
        <f t="shared" ref="P36:P39" si="2">J36-N36</f>
        <v>26243</v>
      </c>
      <c r="Q36" s="107"/>
      <c r="R36" s="122">
        <v>36894</v>
      </c>
      <c r="S36" s="122"/>
    </row>
    <row r="37" spans="1:19" ht="21.95" customHeight="1" x14ac:dyDescent="0.25">
      <c r="A37" s="117" t="s">
        <v>30</v>
      </c>
      <c r="B37" s="117"/>
      <c r="C37" s="123" t="s">
        <v>31</v>
      </c>
      <c r="D37" s="123"/>
      <c r="E37" s="123"/>
      <c r="F37" s="124" t="s">
        <v>224</v>
      </c>
      <c r="G37" s="124"/>
      <c r="H37" s="109"/>
      <c r="I37" s="109"/>
      <c r="J37" s="122"/>
      <c r="K37" s="122"/>
      <c r="L37" s="122"/>
      <c r="M37" s="122"/>
      <c r="N37" s="122"/>
      <c r="O37" s="122"/>
      <c r="P37" s="107">
        <f t="shared" si="2"/>
        <v>0</v>
      </c>
      <c r="Q37" s="107"/>
      <c r="R37" s="122"/>
      <c r="S37" s="122"/>
    </row>
    <row r="38" spans="1:19" ht="26.45" customHeight="1" x14ac:dyDescent="0.25">
      <c r="A38" s="117" t="s">
        <v>32</v>
      </c>
      <c r="B38" s="117"/>
      <c r="C38" s="123" t="s">
        <v>33</v>
      </c>
      <c r="D38" s="123"/>
      <c r="E38" s="123"/>
      <c r="F38" s="124" t="s">
        <v>225</v>
      </c>
      <c r="G38" s="124"/>
      <c r="H38" s="109"/>
      <c r="I38" s="109"/>
      <c r="J38" s="122"/>
      <c r="K38" s="122"/>
      <c r="L38" s="122"/>
      <c r="M38" s="122"/>
      <c r="N38" s="122"/>
      <c r="O38" s="122"/>
      <c r="P38" s="107">
        <f t="shared" si="2"/>
        <v>0</v>
      </c>
      <c r="Q38" s="107"/>
      <c r="R38" s="122"/>
      <c r="S38" s="122"/>
    </row>
    <row r="39" spans="1:19" ht="26.45" customHeight="1" x14ac:dyDescent="0.25">
      <c r="A39" s="117" t="s">
        <v>34</v>
      </c>
      <c r="B39" s="117"/>
      <c r="C39" s="123" t="s">
        <v>35</v>
      </c>
      <c r="D39" s="123"/>
      <c r="E39" s="123"/>
      <c r="F39" s="124" t="s">
        <v>226</v>
      </c>
      <c r="G39" s="124"/>
      <c r="H39" s="109"/>
      <c r="I39" s="109"/>
      <c r="J39" s="122"/>
      <c r="K39" s="122"/>
      <c r="L39" s="122"/>
      <c r="M39" s="122"/>
      <c r="N39" s="122"/>
      <c r="O39" s="122"/>
      <c r="P39" s="107">
        <f t="shared" si="2"/>
        <v>0</v>
      </c>
      <c r="Q39" s="107"/>
      <c r="R39" s="122"/>
      <c r="S39" s="122"/>
    </row>
    <row r="40" spans="1:19" x14ac:dyDescent="0.25">
      <c r="A40" s="108" t="s">
        <v>696</v>
      </c>
      <c r="B40" s="108"/>
      <c r="C40" s="123" t="s">
        <v>36</v>
      </c>
      <c r="D40" s="123"/>
      <c r="E40" s="123"/>
      <c r="F40" s="124" t="s">
        <v>227</v>
      </c>
      <c r="G40" s="124"/>
      <c r="H40" s="109"/>
      <c r="I40" s="109"/>
      <c r="J40" s="122"/>
      <c r="K40" s="122"/>
      <c r="L40" s="122"/>
      <c r="M40" s="122"/>
      <c r="N40" s="122"/>
      <c r="O40" s="122"/>
      <c r="P40" s="107">
        <f t="shared" ref="P40:P42" si="3">J40-N40</f>
        <v>0</v>
      </c>
      <c r="Q40" s="107"/>
      <c r="R40" s="122"/>
      <c r="S40" s="122"/>
    </row>
    <row r="41" spans="1:19" x14ac:dyDescent="0.25">
      <c r="A41" s="108" t="s">
        <v>697</v>
      </c>
      <c r="B41" s="108"/>
      <c r="C41" s="123" t="s">
        <v>37</v>
      </c>
      <c r="D41" s="123"/>
      <c r="E41" s="123"/>
      <c r="F41" s="124" t="s">
        <v>228</v>
      </c>
      <c r="G41" s="124"/>
      <c r="H41" s="109"/>
      <c r="I41" s="109"/>
      <c r="J41" s="122"/>
      <c r="K41" s="122"/>
      <c r="L41" s="122"/>
      <c r="M41" s="122"/>
      <c r="N41" s="122"/>
      <c r="O41" s="122"/>
      <c r="P41" s="107">
        <f t="shared" si="3"/>
        <v>0</v>
      </c>
      <c r="Q41" s="107"/>
      <c r="R41" s="122"/>
      <c r="S41" s="122"/>
    </row>
    <row r="42" spans="1:19" ht="20.100000000000001" customHeight="1" x14ac:dyDescent="0.25">
      <c r="A42" s="108" t="s">
        <v>698</v>
      </c>
      <c r="B42" s="108"/>
      <c r="C42" s="123" t="s">
        <v>38</v>
      </c>
      <c r="D42" s="123"/>
      <c r="E42" s="123"/>
      <c r="F42" s="124" t="s">
        <v>229</v>
      </c>
      <c r="G42" s="124"/>
      <c r="H42" s="109"/>
      <c r="I42" s="109"/>
      <c r="J42" s="107">
        <f>SUM(J43:M46)</f>
        <v>0</v>
      </c>
      <c r="K42" s="107"/>
      <c r="L42" s="107"/>
      <c r="M42" s="107"/>
      <c r="N42" s="107">
        <f>SUM(N43:O46)</f>
        <v>0</v>
      </c>
      <c r="O42" s="107"/>
      <c r="P42" s="107">
        <f t="shared" si="3"/>
        <v>0</v>
      </c>
      <c r="Q42" s="107"/>
      <c r="R42" s="107">
        <f>SUM(R43:S46)</f>
        <v>0</v>
      </c>
      <c r="S42" s="107"/>
    </row>
    <row r="43" spans="1:19" ht="21.95" customHeight="1" x14ac:dyDescent="0.25">
      <c r="A43" s="117" t="s">
        <v>39</v>
      </c>
      <c r="B43" s="117"/>
      <c r="C43" s="123" t="s">
        <v>40</v>
      </c>
      <c r="D43" s="123"/>
      <c r="E43" s="123"/>
      <c r="F43" s="124" t="s">
        <v>230</v>
      </c>
      <c r="G43" s="124"/>
      <c r="H43" s="109"/>
      <c r="I43" s="109"/>
      <c r="J43" s="122"/>
      <c r="K43" s="122"/>
      <c r="L43" s="122"/>
      <c r="M43" s="122"/>
      <c r="N43" s="122"/>
      <c r="O43" s="122"/>
      <c r="P43" s="107">
        <f t="shared" ref="P43:P46" si="4">J43-N43</f>
        <v>0</v>
      </c>
      <c r="Q43" s="107"/>
      <c r="R43" s="122"/>
      <c r="S43" s="122"/>
    </row>
    <row r="44" spans="1:19" ht="22.5" customHeight="1" x14ac:dyDescent="0.25">
      <c r="A44" s="117" t="s">
        <v>41</v>
      </c>
      <c r="B44" s="117"/>
      <c r="C44" s="123" t="s">
        <v>42</v>
      </c>
      <c r="D44" s="123"/>
      <c r="E44" s="123"/>
      <c r="F44" s="124" t="s">
        <v>231</v>
      </c>
      <c r="G44" s="124"/>
      <c r="H44" s="109"/>
      <c r="I44" s="109"/>
      <c r="J44" s="122"/>
      <c r="K44" s="122"/>
      <c r="L44" s="122"/>
      <c r="M44" s="122"/>
      <c r="N44" s="122"/>
      <c r="O44" s="122"/>
      <c r="P44" s="107">
        <f t="shared" si="4"/>
        <v>0</v>
      </c>
      <c r="Q44" s="107"/>
      <c r="R44" s="122"/>
      <c r="S44" s="122"/>
    </row>
    <row r="45" spans="1:19" ht="33.6" customHeight="1" x14ac:dyDescent="0.25">
      <c r="A45" s="117" t="s">
        <v>43</v>
      </c>
      <c r="B45" s="117"/>
      <c r="C45" s="123" t="s">
        <v>44</v>
      </c>
      <c r="D45" s="123"/>
      <c r="E45" s="123"/>
      <c r="F45" s="124" t="s">
        <v>232</v>
      </c>
      <c r="G45" s="124"/>
      <c r="H45" s="109"/>
      <c r="I45" s="109"/>
      <c r="J45" s="122"/>
      <c r="K45" s="122"/>
      <c r="L45" s="122"/>
      <c r="M45" s="122"/>
      <c r="N45" s="122"/>
      <c r="O45" s="122"/>
      <c r="P45" s="107">
        <f t="shared" si="4"/>
        <v>0</v>
      </c>
      <c r="Q45" s="107"/>
      <c r="R45" s="122"/>
      <c r="S45" s="122"/>
    </row>
    <row r="46" spans="1:19" ht="26.45" customHeight="1" x14ac:dyDescent="0.25">
      <c r="A46" s="117" t="s">
        <v>45</v>
      </c>
      <c r="B46" s="117"/>
      <c r="C46" s="123" t="s">
        <v>46</v>
      </c>
      <c r="D46" s="123"/>
      <c r="E46" s="123"/>
      <c r="F46" s="124" t="s">
        <v>233</v>
      </c>
      <c r="G46" s="124"/>
      <c r="H46" s="109"/>
      <c r="I46" s="109"/>
      <c r="J46" s="122"/>
      <c r="K46" s="122"/>
      <c r="L46" s="122"/>
      <c r="M46" s="122"/>
      <c r="N46" s="122"/>
      <c r="O46" s="122"/>
      <c r="P46" s="107">
        <f t="shared" si="4"/>
        <v>0</v>
      </c>
      <c r="Q46" s="107"/>
      <c r="R46" s="122"/>
      <c r="S46" s="122"/>
    </row>
    <row r="47" spans="1:19" ht="35.1" customHeight="1" x14ac:dyDescent="0.25">
      <c r="A47" s="108" t="s">
        <v>699</v>
      </c>
      <c r="B47" s="108"/>
      <c r="C47" s="123" t="s">
        <v>47</v>
      </c>
      <c r="D47" s="123"/>
      <c r="E47" s="123"/>
      <c r="F47" s="124" t="s">
        <v>234</v>
      </c>
      <c r="G47" s="124"/>
      <c r="H47" s="109"/>
      <c r="I47" s="109"/>
      <c r="J47" s="107">
        <f>J48+J49+J50+J55+J58</f>
        <v>0</v>
      </c>
      <c r="K47" s="107"/>
      <c r="L47" s="107"/>
      <c r="M47" s="107"/>
      <c r="N47" s="107">
        <f>N48+N49+N50+N55+N58</f>
        <v>0</v>
      </c>
      <c r="O47" s="107"/>
      <c r="P47" s="107">
        <f>J47-N47</f>
        <v>0</v>
      </c>
      <c r="Q47" s="107"/>
      <c r="R47" s="107">
        <f>R48+R49+R50+R55+R58</f>
        <v>0</v>
      </c>
      <c r="S47" s="107"/>
    </row>
    <row r="48" spans="1:19" ht="20.45" customHeight="1" x14ac:dyDescent="0.25">
      <c r="A48" s="117" t="s">
        <v>48</v>
      </c>
      <c r="B48" s="117"/>
      <c r="C48" s="123" t="s">
        <v>49</v>
      </c>
      <c r="D48" s="123"/>
      <c r="E48" s="123"/>
      <c r="F48" s="124" t="s">
        <v>235</v>
      </c>
      <c r="G48" s="124"/>
      <c r="H48" s="109"/>
      <c r="I48" s="109"/>
      <c r="J48" s="122"/>
      <c r="K48" s="122"/>
      <c r="L48" s="122"/>
      <c r="M48" s="122"/>
      <c r="N48" s="122"/>
      <c r="O48" s="122"/>
      <c r="P48" s="107">
        <f t="shared" ref="P48:P49" si="5">J48-N48</f>
        <v>0</v>
      </c>
      <c r="Q48" s="107"/>
      <c r="R48" s="122"/>
      <c r="S48" s="122"/>
    </row>
    <row r="49" spans="1:19" ht="26.45" customHeight="1" x14ac:dyDescent="0.25">
      <c r="A49" s="117" t="s">
        <v>50</v>
      </c>
      <c r="B49" s="117"/>
      <c r="C49" s="123" t="s">
        <v>51</v>
      </c>
      <c r="D49" s="123"/>
      <c r="E49" s="123"/>
      <c r="F49" s="124" t="s">
        <v>236</v>
      </c>
      <c r="G49" s="124"/>
      <c r="H49" s="109"/>
      <c r="I49" s="109"/>
      <c r="J49" s="122"/>
      <c r="K49" s="122"/>
      <c r="L49" s="122"/>
      <c r="M49" s="122"/>
      <c r="N49" s="122"/>
      <c r="O49" s="122"/>
      <c r="P49" s="107">
        <f t="shared" si="5"/>
        <v>0</v>
      </c>
      <c r="Q49" s="107"/>
      <c r="R49" s="122"/>
      <c r="S49" s="122"/>
    </row>
    <row r="50" spans="1:19" ht="33.6" customHeight="1" x14ac:dyDescent="0.25">
      <c r="A50" s="117" t="s">
        <v>52</v>
      </c>
      <c r="B50" s="117"/>
      <c r="C50" s="123" t="s">
        <v>53</v>
      </c>
      <c r="D50" s="123"/>
      <c r="E50" s="123"/>
      <c r="F50" s="124" t="s">
        <v>237</v>
      </c>
      <c r="G50" s="124"/>
      <c r="H50" s="109"/>
      <c r="I50" s="109"/>
      <c r="J50" s="107">
        <f>SUM(J51:M54)</f>
        <v>0</v>
      </c>
      <c r="K50" s="107"/>
      <c r="L50" s="107"/>
      <c r="M50" s="107"/>
      <c r="N50" s="107">
        <f>SUM(N51:O54)</f>
        <v>0</v>
      </c>
      <c r="O50" s="107"/>
      <c r="P50" s="107">
        <f>J50-N50</f>
        <v>0</v>
      </c>
      <c r="Q50" s="107"/>
      <c r="R50" s="107">
        <f>SUM(R51:S54)</f>
        <v>0</v>
      </c>
      <c r="S50" s="107"/>
    </row>
    <row r="51" spans="1:19" ht="26.45" customHeight="1" x14ac:dyDescent="0.25">
      <c r="A51" s="117" t="s">
        <v>54</v>
      </c>
      <c r="B51" s="117"/>
      <c r="C51" s="123" t="s">
        <v>55</v>
      </c>
      <c r="D51" s="123"/>
      <c r="E51" s="123"/>
      <c r="F51" s="124" t="s">
        <v>238</v>
      </c>
      <c r="G51" s="124"/>
      <c r="H51" s="109"/>
      <c r="I51" s="109"/>
      <c r="J51" s="122"/>
      <c r="K51" s="122"/>
      <c r="L51" s="122"/>
      <c r="M51" s="122"/>
      <c r="N51" s="122"/>
      <c r="O51" s="122"/>
      <c r="P51" s="107">
        <f t="shared" ref="P51:P53" si="6">J51-N51</f>
        <v>0</v>
      </c>
      <c r="Q51" s="107"/>
      <c r="R51" s="122"/>
      <c r="S51" s="122"/>
    </row>
    <row r="52" spans="1:19" ht="23.1" customHeight="1" x14ac:dyDescent="0.25">
      <c r="A52" s="117" t="s">
        <v>56</v>
      </c>
      <c r="B52" s="117"/>
      <c r="C52" s="123" t="s">
        <v>57</v>
      </c>
      <c r="D52" s="123"/>
      <c r="E52" s="123"/>
      <c r="F52" s="124" t="s">
        <v>239</v>
      </c>
      <c r="G52" s="124"/>
      <c r="H52" s="109"/>
      <c r="I52" s="109"/>
      <c r="J52" s="122"/>
      <c r="K52" s="122"/>
      <c r="L52" s="122"/>
      <c r="M52" s="122"/>
      <c r="N52" s="122"/>
      <c r="O52" s="122"/>
      <c r="P52" s="107">
        <f t="shared" si="6"/>
        <v>0</v>
      </c>
      <c r="Q52" s="107"/>
      <c r="R52" s="122"/>
      <c r="S52" s="122"/>
    </row>
    <row r="53" spans="1:19" ht="23.1" customHeight="1" x14ac:dyDescent="0.25">
      <c r="A53" s="117" t="s">
        <v>58</v>
      </c>
      <c r="B53" s="117"/>
      <c r="C53" s="123" t="s">
        <v>59</v>
      </c>
      <c r="D53" s="123"/>
      <c r="E53" s="123"/>
      <c r="F53" s="124" t="s">
        <v>240</v>
      </c>
      <c r="G53" s="124"/>
      <c r="H53" s="109"/>
      <c r="I53" s="109"/>
      <c r="J53" s="122"/>
      <c r="K53" s="122"/>
      <c r="L53" s="122"/>
      <c r="M53" s="122"/>
      <c r="N53" s="122"/>
      <c r="O53" s="122"/>
      <c r="P53" s="107">
        <f t="shared" si="6"/>
        <v>0</v>
      </c>
      <c r="Q53" s="107"/>
      <c r="R53" s="122"/>
      <c r="S53" s="122"/>
    </row>
    <row r="54" spans="1:19" ht="26.45" customHeight="1" x14ac:dyDescent="0.25">
      <c r="A54" s="117" t="s">
        <v>60</v>
      </c>
      <c r="B54" s="117"/>
      <c r="C54" s="123" t="s">
        <v>61</v>
      </c>
      <c r="D54" s="123"/>
      <c r="E54" s="123"/>
      <c r="F54" s="124" t="s">
        <v>241</v>
      </c>
      <c r="G54" s="124"/>
      <c r="H54" s="109"/>
      <c r="I54" s="109"/>
      <c r="J54" s="122"/>
      <c r="K54" s="122"/>
      <c r="L54" s="122"/>
      <c r="M54" s="122"/>
      <c r="N54" s="122"/>
      <c r="O54" s="122"/>
      <c r="P54" s="107">
        <f t="shared" ref="P54:P56" si="7">J54-N54</f>
        <v>0</v>
      </c>
      <c r="Q54" s="107"/>
      <c r="R54" s="122"/>
      <c r="S54" s="122"/>
    </row>
    <row r="55" spans="1:19" ht="33" customHeight="1" x14ac:dyDescent="0.25">
      <c r="A55" s="117" t="s">
        <v>52</v>
      </c>
      <c r="B55" s="117"/>
      <c r="C55" s="123" t="s">
        <v>62</v>
      </c>
      <c r="D55" s="123"/>
      <c r="E55" s="123"/>
      <c r="F55" s="124" t="s">
        <v>242</v>
      </c>
      <c r="G55" s="124"/>
      <c r="H55" s="109"/>
      <c r="I55" s="109"/>
      <c r="J55" s="107">
        <f>J56+J57</f>
        <v>0</v>
      </c>
      <c r="K55" s="107"/>
      <c r="L55" s="107"/>
      <c r="M55" s="107"/>
      <c r="N55" s="107">
        <f>N56+N57</f>
        <v>0</v>
      </c>
      <c r="O55" s="107"/>
      <c r="P55" s="107">
        <f t="shared" si="7"/>
        <v>0</v>
      </c>
      <c r="Q55" s="107"/>
      <c r="R55" s="107">
        <f>R56+R57</f>
        <v>0</v>
      </c>
      <c r="S55" s="107"/>
    </row>
    <row r="56" spans="1:19" ht="21.95" customHeight="1" x14ac:dyDescent="0.25">
      <c r="A56" s="117" t="s">
        <v>63</v>
      </c>
      <c r="B56" s="117"/>
      <c r="C56" s="123" t="s">
        <v>64</v>
      </c>
      <c r="D56" s="123"/>
      <c r="E56" s="123"/>
      <c r="F56" s="124" t="s">
        <v>243</v>
      </c>
      <c r="G56" s="124"/>
      <c r="H56" s="109"/>
      <c r="I56" s="109"/>
      <c r="J56" s="122"/>
      <c r="K56" s="122"/>
      <c r="L56" s="122"/>
      <c r="M56" s="122"/>
      <c r="N56" s="122"/>
      <c r="O56" s="122"/>
      <c r="P56" s="107">
        <f t="shared" si="7"/>
        <v>0</v>
      </c>
      <c r="Q56" s="107"/>
      <c r="R56" s="122"/>
      <c r="S56" s="122"/>
    </row>
    <row r="57" spans="1:19" ht="20.45" customHeight="1" x14ac:dyDescent="0.25">
      <c r="A57" s="117" t="s">
        <v>65</v>
      </c>
      <c r="B57" s="117"/>
      <c r="C57" s="123" t="s">
        <v>66</v>
      </c>
      <c r="D57" s="123"/>
      <c r="E57" s="123"/>
      <c r="F57" s="124" t="s">
        <v>244</v>
      </c>
      <c r="G57" s="124"/>
      <c r="H57" s="109"/>
      <c r="I57" s="109"/>
      <c r="J57" s="122"/>
      <c r="K57" s="122"/>
      <c r="L57" s="122"/>
      <c r="M57" s="122"/>
      <c r="N57" s="122"/>
      <c r="O57" s="122"/>
      <c r="P57" s="107">
        <f t="shared" ref="P57:P60" si="8">J57-N57</f>
        <v>0</v>
      </c>
      <c r="Q57" s="107"/>
      <c r="R57" s="122"/>
      <c r="S57" s="122"/>
    </row>
    <row r="58" spans="1:19" ht="26.45" customHeight="1" x14ac:dyDescent="0.25">
      <c r="A58" s="117" t="s">
        <v>67</v>
      </c>
      <c r="B58" s="117"/>
      <c r="C58" s="123" t="s">
        <v>68</v>
      </c>
      <c r="D58" s="123"/>
      <c r="E58" s="123"/>
      <c r="F58" s="124" t="s">
        <v>245</v>
      </c>
      <c r="G58" s="124"/>
      <c r="H58" s="109"/>
      <c r="I58" s="109"/>
      <c r="J58" s="122"/>
      <c r="K58" s="122"/>
      <c r="L58" s="122"/>
      <c r="M58" s="122"/>
      <c r="N58" s="122"/>
      <c r="O58" s="122"/>
      <c r="P58" s="107">
        <f t="shared" si="8"/>
        <v>0</v>
      </c>
      <c r="Q58" s="107"/>
      <c r="R58" s="122"/>
      <c r="S58" s="122"/>
    </row>
    <row r="59" spans="1:19" ht="26.45" customHeight="1" x14ac:dyDescent="0.25">
      <c r="A59" s="117" t="s">
        <v>69</v>
      </c>
      <c r="B59" s="117"/>
      <c r="C59" s="123" t="s">
        <v>70</v>
      </c>
      <c r="D59" s="123"/>
      <c r="E59" s="123"/>
      <c r="F59" s="124" t="s">
        <v>246</v>
      </c>
      <c r="G59" s="124"/>
      <c r="H59" s="109"/>
      <c r="I59" s="109"/>
      <c r="J59" s="122"/>
      <c r="K59" s="122"/>
      <c r="L59" s="122"/>
      <c r="M59" s="122"/>
      <c r="N59" s="122"/>
      <c r="O59" s="122"/>
      <c r="P59" s="107">
        <f t="shared" si="8"/>
        <v>0</v>
      </c>
      <c r="Q59" s="107"/>
      <c r="R59" s="122"/>
      <c r="S59" s="122"/>
    </row>
    <row r="60" spans="1:19" ht="21.95" customHeight="1" x14ac:dyDescent="0.25">
      <c r="A60" s="108" t="s">
        <v>700</v>
      </c>
      <c r="B60" s="108"/>
      <c r="C60" s="123" t="s">
        <v>71</v>
      </c>
      <c r="D60" s="123"/>
      <c r="E60" s="123"/>
      <c r="F60" s="124" t="s">
        <v>247</v>
      </c>
      <c r="G60" s="124"/>
      <c r="H60" s="109"/>
      <c r="I60" s="109"/>
      <c r="J60" s="122"/>
      <c r="K60" s="122"/>
      <c r="L60" s="122"/>
      <c r="M60" s="122"/>
      <c r="N60" s="122"/>
      <c r="O60" s="122"/>
      <c r="P60" s="107">
        <f t="shared" si="8"/>
        <v>0</v>
      </c>
      <c r="Q60" s="107"/>
      <c r="R60" s="122"/>
      <c r="S60" s="122"/>
    </row>
    <row r="61" spans="1:19" x14ac:dyDescent="0.25">
      <c r="A61" s="117"/>
      <c r="B61" s="117"/>
      <c r="C61" s="123" t="s">
        <v>72</v>
      </c>
      <c r="D61" s="123"/>
      <c r="E61" s="123"/>
      <c r="F61" s="124" t="s">
        <v>248</v>
      </c>
      <c r="G61" s="124"/>
      <c r="H61" s="109"/>
      <c r="I61" s="109"/>
      <c r="J61" s="107">
        <f>J62+J69</f>
        <v>864295</v>
      </c>
      <c r="K61" s="107"/>
      <c r="L61" s="107"/>
      <c r="M61" s="107"/>
      <c r="N61" s="107">
        <f>N62+N69</f>
        <v>0</v>
      </c>
      <c r="O61" s="107"/>
      <c r="P61" s="107">
        <f t="shared" ref="P61:P64" si="9">J61-N61</f>
        <v>864295</v>
      </c>
      <c r="Q61" s="107"/>
      <c r="R61" s="107">
        <f>R62+R69</f>
        <v>730941</v>
      </c>
      <c r="S61" s="107"/>
    </row>
    <row r="62" spans="1:19" ht="52.5" customHeight="1" x14ac:dyDescent="0.25">
      <c r="A62" s="117" t="s">
        <v>73</v>
      </c>
      <c r="B62" s="117"/>
      <c r="C62" s="123" t="s">
        <v>74</v>
      </c>
      <c r="D62" s="123"/>
      <c r="E62" s="123"/>
      <c r="F62" s="124" t="s">
        <v>249</v>
      </c>
      <c r="G62" s="124"/>
      <c r="H62" s="109"/>
      <c r="I62" s="109"/>
      <c r="J62" s="107">
        <f>SUM(J63:M68)</f>
        <v>390942</v>
      </c>
      <c r="K62" s="107"/>
      <c r="L62" s="107"/>
      <c r="M62" s="107"/>
      <c r="N62" s="107">
        <f>SUM(N63:O68)</f>
        <v>0</v>
      </c>
      <c r="O62" s="107"/>
      <c r="P62" s="107">
        <f t="shared" si="9"/>
        <v>390942</v>
      </c>
      <c r="Q62" s="107"/>
      <c r="R62" s="107">
        <f>SUM(R63:S68)</f>
        <v>313178</v>
      </c>
      <c r="S62" s="107"/>
    </row>
    <row r="63" spans="1:19" ht="21.6" customHeight="1" x14ac:dyDescent="0.25">
      <c r="A63" s="117" t="s">
        <v>75</v>
      </c>
      <c r="B63" s="117"/>
      <c r="C63" s="123" t="s">
        <v>76</v>
      </c>
      <c r="D63" s="123"/>
      <c r="E63" s="123"/>
      <c r="F63" s="124" t="s">
        <v>250</v>
      </c>
      <c r="G63" s="124"/>
      <c r="H63" s="109"/>
      <c r="I63" s="109"/>
      <c r="J63" s="122">
        <v>283656</v>
      </c>
      <c r="K63" s="122"/>
      <c r="L63" s="122"/>
      <c r="M63" s="122"/>
      <c r="N63" s="122"/>
      <c r="O63" s="122"/>
      <c r="P63" s="107">
        <f t="shared" si="9"/>
        <v>283656</v>
      </c>
      <c r="Q63" s="107"/>
      <c r="R63" s="122">
        <v>202598</v>
      </c>
      <c r="S63" s="122"/>
    </row>
    <row r="64" spans="1:19" ht="30.6" customHeight="1" x14ac:dyDescent="0.25">
      <c r="A64" s="117" t="s">
        <v>77</v>
      </c>
      <c r="B64" s="117"/>
      <c r="C64" s="123" t="s">
        <v>78</v>
      </c>
      <c r="D64" s="123"/>
      <c r="E64" s="123"/>
      <c r="F64" s="124" t="s">
        <v>251</v>
      </c>
      <c r="G64" s="124"/>
      <c r="H64" s="109"/>
      <c r="I64" s="109"/>
      <c r="J64" s="122">
        <v>45000</v>
      </c>
      <c r="K64" s="122"/>
      <c r="L64" s="122"/>
      <c r="M64" s="122"/>
      <c r="N64" s="122"/>
      <c r="O64" s="122"/>
      <c r="P64" s="107">
        <f t="shared" si="9"/>
        <v>45000</v>
      </c>
      <c r="Q64" s="107"/>
      <c r="R64" s="122">
        <v>45000</v>
      </c>
      <c r="S64" s="122"/>
    </row>
    <row r="65" spans="1:19" ht="21" customHeight="1" x14ac:dyDescent="0.25">
      <c r="A65" s="117" t="s">
        <v>79</v>
      </c>
      <c r="B65" s="117"/>
      <c r="C65" s="123" t="s">
        <v>80</v>
      </c>
      <c r="D65" s="123"/>
      <c r="E65" s="123"/>
      <c r="F65" s="124" t="s">
        <v>252</v>
      </c>
      <c r="G65" s="124"/>
      <c r="H65" s="109"/>
      <c r="I65" s="109"/>
      <c r="J65" s="122"/>
      <c r="K65" s="122"/>
      <c r="L65" s="122"/>
      <c r="M65" s="122"/>
      <c r="N65" s="122"/>
      <c r="O65" s="122"/>
      <c r="P65" s="107">
        <f t="shared" ref="P65:P68" si="10">J65-N65</f>
        <v>0</v>
      </c>
      <c r="Q65" s="107"/>
      <c r="R65" s="122"/>
      <c r="S65" s="122"/>
    </row>
    <row r="66" spans="1:19" ht="17.45" customHeight="1" x14ac:dyDescent="0.25">
      <c r="A66" s="117" t="s">
        <v>81</v>
      </c>
      <c r="B66" s="117"/>
      <c r="C66" s="123" t="s">
        <v>82</v>
      </c>
      <c r="D66" s="123"/>
      <c r="E66" s="123"/>
      <c r="F66" s="124" t="s">
        <v>253</v>
      </c>
      <c r="G66" s="124"/>
      <c r="H66" s="109"/>
      <c r="I66" s="109"/>
      <c r="J66" s="122">
        <v>29519</v>
      </c>
      <c r="K66" s="122"/>
      <c r="L66" s="122"/>
      <c r="M66" s="122"/>
      <c r="N66" s="122"/>
      <c r="O66" s="122"/>
      <c r="P66" s="107">
        <f t="shared" si="10"/>
        <v>29519</v>
      </c>
      <c r="Q66" s="107"/>
      <c r="R66" s="122">
        <v>33399</v>
      </c>
      <c r="S66" s="122"/>
    </row>
    <row r="67" spans="1:19" ht="39.6" customHeight="1" x14ac:dyDescent="0.25">
      <c r="A67" s="117" t="s">
        <v>83</v>
      </c>
      <c r="B67" s="117"/>
      <c r="C67" s="123" t="s">
        <v>84</v>
      </c>
      <c r="D67" s="123"/>
      <c r="E67" s="123"/>
      <c r="F67" s="124" t="s">
        <v>254</v>
      </c>
      <c r="G67" s="124"/>
      <c r="H67" s="109"/>
      <c r="I67" s="109"/>
      <c r="J67" s="122"/>
      <c r="K67" s="122"/>
      <c r="L67" s="122"/>
      <c r="M67" s="122"/>
      <c r="N67" s="122"/>
      <c r="O67" s="122"/>
      <c r="P67" s="107">
        <f t="shared" si="10"/>
        <v>0</v>
      </c>
      <c r="Q67" s="107"/>
      <c r="R67" s="122"/>
      <c r="S67" s="122"/>
    </row>
    <row r="68" spans="1:19" ht="21" customHeight="1" x14ac:dyDescent="0.25">
      <c r="A68" s="117" t="s">
        <v>85</v>
      </c>
      <c r="B68" s="117"/>
      <c r="C68" s="123" t="s">
        <v>86</v>
      </c>
      <c r="D68" s="123"/>
      <c r="E68" s="123"/>
      <c r="F68" s="124" t="s">
        <v>255</v>
      </c>
      <c r="G68" s="124"/>
      <c r="H68" s="109"/>
      <c r="I68" s="109"/>
      <c r="J68" s="122">
        <v>32767</v>
      </c>
      <c r="K68" s="122"/>
      <c r="L68" s="122"/>
      <c r="M68" s="122"/>
      <c r="N68" s="122"/>
      <c r="O68" s="122"/>
      <c r="P68" s="107">
        <f t="shared" si="10"/>
        <v>32767</v>
      </c>
      <c r="Q68" s="107"/>
      <c r="R68" s="122">
        <v>32181</v>
      </c>
      <c r="S68" s="122"/>
    </row>
    <row r="69" spans="1:19" ht="49.5" customHeight="1" x14ac:dyDescent="0.25">
      <c r="A69" s="117"/>
      <c r="B69" s="117"/>
      <c r="C69" s="123" t="s">
        <v>87</v>
      </c>
      <c r="D69" s="123"/>
      <c r="E69" s="123"/>
      <c r="F69" s="124" t="s">
        <v>256</v>
      </c>
      <c r="G69" s="124"/>
      <c r="H69" s="109"/>
      <c r="I69" s="109"/>
      <c r="J69" s="107">
        <f>J70+J77+J87+J90+J91</f>
        <v>473353</v>
      </c>
      <c r="K69" s="107"/>
      <c r="L69" s="107"/>
      <c r="M69" s="107"/>
      <c r="N69" s="107">
        <f>N70+N77+N87+N90+N91</f>
        <v>0</v>
      </c>
      <c r="O69" s="107"/>
      <c r="P69" s="107">
        <f t="shared" ref="P69:P71" si="11">J69-N69</f>
        <v>473353</v>
      </c>
      <c r="Q69" s="107"/>
      <c r="R69" s="107">
        <f>R70+R77+R87+R90+R91</f>
        <v>417763</v>
      </c>
      <c r="S69" s="107"/>
    </row>
    <row r="70" spans="1:19" ht="21.95" customHeight="1" x14ac:dyDescent="0.25">
      <c r="A70" s="117"/>
      <c r="B70" s="117"/>
      <c r="C70" s="123" t="s">
        <v>88</v>
      </c>
      <c r="D70" s="123"/>
      <c r="E70" s="123"/>
      <c r="F70" s="124" t="s">
        <v>257</v>
      </c>
      <c r="G70" s="124"/>
      <c r="H70" s="109"/>
      <c r="I70" s="109"/>
      <c r="J70" s="107">
        <f>SUM(J71:M76)</f>
        <v>243548</v>
      </c>
      <c r="K70" s="107"/>
      <c r="L70" s="107"/>
      <c r="M70" s="107"/>
      <c r="N70" s="107">
        <f>SUM(N71:O76)</f>
        <v>0</v>
      </c>
      <c r="O70" s="107"/>
      <c r="P70" s="107">
        <f t="shared" si="11"/>
        <v>243548</v>
      </c>
      <c r="Q70" s="107"/>
      <c r="R70" s="107">
        <f>SUM(R71:S76)</f>
        <v>212767</v>
      </c>
      <c r="S70" s="107"/>
    </row>
    <row r="71" spans="1:19" ht="22.5" customHeight="1" x14ac:dyDescent="0.25">
      <c r="A71" s="117" t="s">
        <v>89</v>
      </c>
      <c r="B71" s="117"/>
      <c r="C71" s="123" t="s">
        <v>291</v>
      </c>
      <c r="D71" s="123"/>
      <c r="E71" s="123"/>
      <c r="F71" s="124" t="s">
        <v>258</v>
      </c>
      <c r="G71" s="124"/>
      <c r="H71" s="109"/>
      <c r="I71" s="109"/>
      <c r="J71" s="122"/>
      <c r="K71" s="122"/>
      <c r="L71" s="122"/>
      <c r="M71" s="122"/>
      <c r="N71" s="122"/>
      <c r="O71" s="122"/>
      <c r="P71" s="107">
        <f t="shared" si="11"/>
        <v>0</v>
      </c>
      <c r="Q71" s="107"/>
      <c r="R71" s="122"/>
      <c r="S71" s="122"/>
    </row>
    <row r="72" spans="1:19" ht="27.95" customHeight="1" x14ac:dyDescent="0.25">
      <c r="A72" s="117" t="s">
        <v>90</v>
      </c>
      <c r="B72" s="117"/>
      <c r="C72" s="123" t="s">
        <v>292</v>
      </c>
      <c r="D72" s="123"/>
      <c r="E72" s="123"/>
      <c r="F72" s="124" t="s">
        <v>259</v>
      </c>
      <c r="G72" s="124"/>
      <c r="H72" s="109"/>
      <c r="I72" s="109"/>
      <c r="J72" s="122">
        <v>213198</v>
      </c>
      <c r="K72" s="122"/>
      <c r="L72" s="122"/>
      <c r="M72" s="122"/>
      <c r="N72" s="122"/>
      <c r="O72" s="122"/>
      <c r="P72" s="107">
        <f t="shared" ref="P72:P76" si="12">J72-N72</f>
        <v>213198</v>
      </c>
      <c r="Q72" s="107"/>
      <c r="R72" s="122">
        <v>180997</v>
      </c>
      <c r="S72" s="122"/>
    </row>
    <row r="73" spans="1:19" ht="24.95" customHeight="1" x14ac:dyDescent="0.25">
      <c r="A73" s="117" t="s">
        <v>91</v>
      </c>
      <c r="B73" s="117"/>
      <c r="C73" s="123" t="s">
        <v>293</v>
      </c>
      <c r="D73" s="123"/>
      <c r="E73" s="123"/>
      <c r="F73" s="124" t="s">
        <v>260</v>
      </c>
      <c r="G73" s="124"/>
      <c r="H73" s="109"/>
      <c r="I73" s="109"/>
      <c r="J73" s="122"/>
      <c r="K73" s="122"/>
      <c r="L73" s="122"/>
      <c r="M73" s="122"/>
      <c r="N73" s="122"/>
      <c r="O73" s="122"/>
      <c r="P73" s="107">
        <f t="shared" si="12"/>
        <v>0</v>
      </c>
      <c r="Q73" s="107"/>
      <c r="R73" s="122"/>
      <c r="S73" s="122"/>
    </row>
    <row r="74" spans="1:19" ht="24" customHeight="1" x14ac:dyDescent="0.25">
      <c r="A74" s="117" t="s">
        <v>92</v>
      </c>
      <c r="B74" s="117"/>
      <c r="C74" s="123" t="s">
        <v>294</v>
      </c>
      <c r="D74" s="123"/>
      <c r="E74" s="123"/>
      <c r="F74" s="124" t="s">
        <v>261</v>
      </c>
      <c r="G74" s="124"/>
      <c r="H74" s="109"/>
      <c r="I74" s="109"/>
      <c r="J74" s="122"/>
      <c r="K74" s="122"/>
      <c r="L74" s="122"/>
      <c r="M74" s="122"/>
      <c r="N74" s="122"/>
      <c r="O74" s="122"/>
      <c r="P74" s="107">
        <f t="shared" si="12"/>
        <v>0</v>
      </c>
      <c r="Q74" s="107"/>
      <c r="R74" s="122"/>
      <c r="S74" s="122"/>
    </row>
    <row r="75" spans="1:19" ht="26.45" customHeight="1" x14ac:dyDescent="0.25">
      <c r="A75" s="117" t="s">
        <v>93</v>
      </c>
      <c r="B75" s="117"/>
      <c r="C75" s="123" t="s">
        <v>295</v>
      </c>
      <c r="D75" s="123"/>
      <c r="E75" s="123"/>
      <c r="F75" s="124" t="s">
        <v>262</v>
      </c>
      <c r="G75" s="124"/>
      <c r="H75" s="109"/>
      <c r="I75" s="109"/>
      <c r="J75" s="122">
        <v>30350</v>
      </c>
      <c r="K75" s="122"/>
      <c r="L75" s="122"/>
      <c r="M75" s="122"/>
      <c r="N75" s="122"/>
      <c r="O75" s="122"/>
      <c r="P75" s="107">
        <f t="shared" si="12"/>
        <v>30350</v>
      </c>
      <c r="Q75" s="107"/>
      <c r="R75" s="122">
        <v>31770</v>
      </c>
      <c r="S75" s="122"/>
    </row>
    <row r="76" spans="1:19" ht="24.95" customHeight="1" x14ac:dyDescent="0.25">
      <c r="A76" s="117">
        <v>224</v>
      </c>
      <c r="B76" s="117"/>
      <c r="C76" s="123" t="s">
        <v>296</v>
      </c>
      <c r="D76" s="123"/>
      <c r="E76" s="123"/>
      <c r="F76" s="124" t="s">
        <v>263</v>
      </c>
      <c r="G76" s="124"/>
      <c r="H76" s="109"/>
      <c r="I76" s="109"/>
      <c r="J76" s="122"/>
      <c r="K76" s="122"/>
      <c r="L76" s="122"/>
      <c r="M76" s="122"/>
      <c r="N76" s="122"/>
      <c r="O76" s="122"/>
      <c r="P76" s="107">
        <f t="shared" si="12"/>
        <v>0</v>
      </c>
      <c r="Q76" s="107"/>
      <c r="R76" s="122"/>
      <c r="S76" s="122"/>
    </row>
    <row r="77" spans="1:19" ht="26.45" customHeight="1" x14ac:dyDescent="0.25">
      <c r="A77" s="117"/>
      <c r="B77" s="117"/>
      <c r="C77" s="123" t="s">
        <v>94</v>
      </c>
      <c r="D77" s="123"/>
      <c r="E77" s="123"/>
      <c r="F77" s="124" t="s">
        <v>264</v>
      </c>
      <c r="G77" s="124"/>
      <c r="H77" s="109"/>
      <c r="I77" s="109"/>
      <c r="J77" s="107">
        <f>J78+J84+J85+J86</f>
        <v>0</v>
      </c>
      <c r="K77" s="107"/>
      <c r="L77" s="107"/>
      <c r="M77" s="107"/>
      <c r="N77" s="107">
        <f>N78+N84+N85+N86</f>
        <v>0</v>
      </c>
      <c r="O77" s="107"/>
      <c r="P77" s="107">
        <f>J77-N77</f>
        <v>0</v>
      </c>
      <c r="Q77" s="107"/>
      <c r="R77" s="107">
        <f>R78+R84+R85+R86</f>
        <v>0</v>
      </c>
      <c r="S77" s="107"/>
    </row>
    <row r="78" spans="1:19" ht="18.600000000000001" customHeight="1" x14ac:dyDescent="0.25">
      <c r="A78" s="117"/>
      <c r="B78" s="117"/>
      <c r="C78" s="123" t="s">
        <v>297</v>
      </c>
      <c r="D78" s="123"/>
      <c r="E78" s="123"/>
      <c r="F78" s="124" t="s">
        <v>265</v>
      </c>
      <c r="G78" s="124"/>
      <c r="H78" s="109"/>
      <c r="I78" s="109"/>
      <c r="J78" s="107">
        <f>SUM(J80:M83)</f>
        <v>0</v>
      </c>
      <c r="K78" s="107"/>
      <c r="L78" s="107"/>
      <c r="M78" s="107"/>
      <c r="N78" s="107">
        <f>SUM(N80:O83)</f>
        <v>0</v>
      </c>
      <c r="O78" s="107"/>
      <c r="P78" s="107">
        <f>J78-N78</f>
        <v>0</v>
      </c>
      <c r="Q78" s="107"/>
      <c r="R78" s="107">
        <f>SUM(R80:S83)</f>
        <v>0</v>
      </c>
      <c r="S78" s="107"/>
    </row>
    <row r="79" spans="1:19" ht="9" customHeight="1" x14ac:dyDescent="0.25">
      <c r="A79" s="117"/>
      <c r="B79" s="117"/>
      <c r="C79" s="123"/>
      <c r="D79" s="123"/>
      <c r="E79" s="123"/>
      <c r="F79" s="124"/>
      <c r="G79" s="124"/>
      <c r="H79" s="109"/>
      <c r="I79" s="109"/>
      <c r="J79" s="107"/>
      <c r="K79" s="107"/>
      <c r="L79" s="107"/>
      <c r="M79" s="107"/>
      <c r="N79" s="107"/>
      <c r="O79" s="107"/>
      <c r="P79" s="107"/>
      <c r="Q79" s="107"/>
      <c r="R79" s="107"/>
      <c r="S79" s="107"/>
    </row>
    <row r="80" spans="1:19" ht="34.5" customHeight="1" x14ac:dyDescent="0.25">
      <c r="A80" s="117" t="s">
        <v>95</v>
      </c>
      <c r="B80" s="117"/>
      <c r="C80" s="123" t="s">
        <v>96</v>
      </c>
      <c r="D80" s="123"/>
      <c r="E80" s="123"/>
      <c r="F80" s="124" t="s">
        <v>266</v>
      </c>
      <c r="G80" s="124"/>
      <c r="H80" s="109"/>
      <c r="I80" s="109"/>
      <c r="J80" s="122"/>
      <c r="K80" s="122"/>
      <c r="L80" s="122"/>
      <c r="M80" s="122"/>
      <c r="N80" s="122"/>
      <c r="O80" s="122"/>
      <c r="P80" s="107">
        <f t="shared" ref="P80" si="13">J80-N80</f>
        <v>0</v>
      </c>
      <c r="Q80" s="107"/>
      <c r="R80" s="122"/>
      <c r="S80" s="122"/>
    </row>
    <row r="81" spans="1:19" ht="21.95" customHeight="1" x14ac:dyDescent="0.25">
      <c r="A81" s="117" t="s">
        <v>97</v>
      </c>
      <c r="B81" s="117"/>
      <c r="C81" s="123" t="s">
        <v>98</v>
      </c>
      <c r="D81" s="123"/>
      <c r="E81" s="123"/>
      <c r="F81" s="124" t="s">
        <v>267</v>
      </c>
      <c r="G81" s="124"/>
      <c r="H81" s="109"/>
      <c r="I81" s="109"/>
      <c r="J81" s="122"/>
      <c r="K81" s="122"/>
      <c r="L81" s="122"/>
      <c r="M81" s="122"/>
      <c r="N81" s="122"/>
      <c r="O81" s="122"/>
      <c r="P81" s="107">
        <f t="shared" ref="P81:P84" si="14">J81-N81</f>
        <v>0</v>
      </c>
      <c r="Q81" s="107"/>
      <c r="R81" s="122"/>
      <c r="S81" s="122"/>
    </row>
    <row r="82" spans="1:19" ht="24.6" customHeight="1" x14ac:dyDescent="0.25">
      <c r="A82" s="117" t="s">
        <v>99</v>
      </c>
      <c r="B82" s="117"/>
      <c r="C82" s="123" t="s">
        <v>100</v>
      </c>
      <c r="D82" s="123"/>
      <c r="E82" s="123"/>
      <c r="F82" s="124" t="s">
        <v>268</v>
      </c>
      <c r="G82" s="124"/>
      <c r="H82" s="109"/>
      <c r="I82" s="109"/>
      <c r="J82" s="122"/>
      <c r="K82" s="122"/>
      <c r="L82" s="122"/>
      <c r="M82" s="122"/>
      <c r="N82" s="122"/>
      <c r="O82" s="122"/>
      <c r="P82" s="107">
        <f t="shared" si="14"/>
        <v>0</v>
      </c>
      <c r="Q82" s="107"/>
      <c r="R82" s="122"/>
      <c r="S82" s="122"/>
    </row>
    <row r="83" spans="1:19" ht="26.45" customHeight="1" x14ac:dyDescent="0.25">
      <c r="A83" s="117" t="s">
        <v>101</v>
      </c>
      <c r="B83" s="117"/>
      <c r="C83" s="123" t="s">
        <v>102</v>
      </c>
      <c r="D83" s="123"/>
      <c r="E83" s="123"/>
      <c r="F83" s="124" t="s">
        <v>269</v>
      </c>
      <c r="G83" s="124"/>
      <c r="H83" s="109"/>
      <c r="I83" s="109"/>
      <c r="J83" s="122"/>
      <c r="K83" s="122"/>
      <c r="L83" s="122"/>
      <c r="M83" s="122"/>
      <c r="N83" s="122"/>
      <c r="O83" s="122"/>
      <c r="P83" s="107">
        <f t="shared" si="14"/>
        <v>0</v>
      </c>
      <c r="Q83" s="107"/>
      <c r="R83" s="122"/>
      <c r="S83" s="122"/>
    </row>
    <row r="84" spans="1:19" ht="26.45" customHeight="1" x14ac:dyDescent="0.25">
      <c r="A84" s="117" t="s">
        <v>103</v>
      </c>
      <c r="B84" s="117"/>
      <c r="C84" s="123" t="s">
        <v>298</v>
      </c>
      <c r="D84" s="123"/>
      <c r="E84" s="123"/>
      <c r="F84" s="124" t="s">
        <v>270</v>
      </c>
      <c r="G84" s="124">
        <v>58</v>
      </c>
      <c r="H84" s="109"/>
      <c r="I84" s="109"/>
      <c r="J84" s="122"/>
      <c r="K84" s="122"/>
      <c r="L84" s="122"/>
      <c r="M84" s="122"/>
      <c r="N84" s="122"/>
      <c r="O84" s="122"/>
      <c r="P84" s="107">
        <f t="shared" si="14"/>
        <v>0</v>
      </c>
      <c r="Q84" s="107"/>
      <c r="R84" s="122"/>
      <c r="S84" s="122"/>
    </row>
    <row r="85" spans="1:19" ht="26.45" customHeight="1" x14ac:dyDescent="0.25">
      <c r="A85" s="117" t="s">
        <v>104</v>
      </c>
      <c r="B85" s="117"/>
      <c r="C85" s="123" t="s">
        <v>299</v>
      </c>
      <c r="D85" s="123"/>
      <c r="E85" s="123"/>
      <c r="F85" s="124" t="s">
        <v>271</v>
      </c>
      <c r="G85" s="124">
        <v>59</v>
      </c>
      <c r="H85" s="109"/>
      <c r="I85" s="109"/>
      <c r="J85" s="122"/>
      <c r="K85" s="122"/>
      <c r="L85" s="122"/>
      <c r="M85" s="122"/>
      <c r="N85" s="122"/>
      <c r="O85" s="122"/>
      <c r="P85" s="107">
        <f t="shared" ref="P85:P87" si="15">J85-N85</f>
        <v>0</v>
      </c>
      <c r="Q85" s="107"/>
      <c r="R85" s="122"/>
      <c r="S85" s="122"/>
    </row>
    <row r="86" spans="1:19" ht="17.45" customHeight="1" x14ac:dyDescent="0.25">
      <c r="A86" s="117">
        <v>214</v>
      </c>
      <c r="B86" s="117"/>
      <c r="C86" s="123" t="s">
        <v>300</v>
      </c>
      <c r="D86" s="123"/>
      <c r="E86" s="123"/>
      <c r="F86" s="124" t="s">
        <v>272</v>
      </c>
      <c r="G86" s="124">
        <v>60</v>
      </c>
      <c r="H86" s="109"/>
      <c r="I86" s="109"/>
      <c r="J86" s="122"/>
      <c r="K86" s="122"/>
      <c r="L86" s="122"/>
      <c r="M86" s="122"/>
      <c r="N86" s="122"/>
      <c r="O86" s="122"/>
      <c r="P86" s="107">
        <f t="shared" si="15"/>
        <v>0</v>
      </c>
      <c r="Q86" s="107"/>
      <c r="R86" s="122"/>
      <c r="S86" s="122"/>
    </row>
    <row r="87" spans="1:19" ht="26.45" customHeight="1" x14ac:dyDescent="0.25">
      <c r="A87" s="117">
        <v>24</v>
      </c>
      <c r="B87" s="117"/>
      <c r="C87" s="123" t="s">
        <v>105</v>
      </c>
      <c r="D87" s="123"/>
      <c r="E87" s="123"/>
      <c r="F87" s="124" t="s">
        <v>273</v>
      </c>
      <c r="G87" s="124">
        <v>61</v>
      </c>
      <c r="H87" s="109"/>
      <c r="I87" s="109"/>
      <c r="J87" s="107">
        <f>J88+J89</f>
        <v>47780</v>
      </c>
      <c r="K87" s="107"/>
      <c r="L87" s="107"/>
      <c r="M87" s="107"/>
      <c r="N87" s="107">
        <f>N88+N89</f>
        <v>0</v>
      </c>
      <c r="O87" s="107"/>
      <c r="P87" s="107">
        <f t="shared" si="15"/>
        <v>47780</v>
      </c>
      <c r="Q87" s="107"/>
      <c r="R87" s="107">
        <f>R88+R89</f>
        <v>70395</v>
      </c>
      <c r="S87" s="107"/>
    </row>
    <row r="88" spans="1:19" ht="21" customHeight="1" x14ac:dyDescent="0.25">
      <c r="A88" s="117" t="s">
        <v>106</v>
      </c>
      <c r="B88" s="117"/>
      <c r="C88" s="123" t="s">
        <v>301</v>
      </c>
      <c r="D88" s="123"/>
      <c r="E88" s="123"/>
      <c r="F88" s="124" t="s">
        <v>274</v>
      </c>
      <c r="G88" s="124">
        <v>62</v>
      </c>
      <c r="H88" s="109"/>
      <c r="I88" s="109"/>
      <c r="J88" s="122"/>
      <c r="K88" s="122"/>
      <c r="L88" s="122"/>
      <c r="M88" s="122"/>
      <c r="N88" s="122"/>
      <c r="O88" s="122"/>
      <c r="P88" s="107">
        <f t="shared" ref="P88:P91" si="16">J88-N88</f>
        <v>0</v>
      </c>
      <c r="Q88" s="107"/>
      <c r="R88" s="122"/>
      <c r="S88" s="122"/>
    </row>
    <row r="89" spans="1:19" ht="21.6" customHeight="1" x14ac:dyDescent="0.25">
      <c r="A89" s="117" t="s">
        <v>107</v>
      </c>
      <c r="B89" s="117"/>
      <c r="C89" s="123" t="s">
        <v>302</v>
      </c>
      <c r="D89" s="123"/>
      <c r="E89" s="123"/>
      <c r="F89" s="124" t="s">
        <v>275</v>
      </c>
      <c r="G89" s="124">
        <v>63</v>
      </c>
      <c r="H89" s="109"/>
      <c r="I89" s="109"/>
      <c r="J89" s="122">
        <v>47780</v>
      </c>
      <c r="K89" s="122"/>
      <c r="L89" s="122"/>
      <c r="M89" s="122"/>
      <c r="N89" s="122"/>
      <c r="O89" s="122"/>
      <c r="P89" s="107">
        <f t="shared" si="16"/>
        <v>47780</v>
      </c>
      <c r="Q89" s="107"/>
      <c r="R89" s="122">
        <v>70395</v>
      </c>
      <c r="S89" s="122"/>
    </row>
    <row r="90" spans="1:19" ht="18" customHeight="1" x14ac:dyDescent="0.25">
      <c r="A90" s="117" t="s">
        <v>108</v>
      </c>
      <c r="B90" s="117"/>
      <c r="C90" s="123" t="s">
        <v>109</v>
      </c>
      <c r="D90" s="123"/>
      <c r="E90" s="123"/>
      <c r="F90" s="124" t="s">
        <v>276</v>
      </c>
      <c r="G90" s="124">
        <v>64</v>
      </c>
      <c r="H90" s="109"/>
      <c r="I90" s="109"/>
      <c r="J90" s="122"/>
      <c r="K90" s="122"/>
      <c r="L90" s="122"/>
      <c r="M90" s="122"/>
      <c r="N90" s="122"/>
      <c r="O90" s="122"/>
      <c r="P90" s="107">
        <f t="shared" si="16"/>
        <v>0</v>
      </c>
      <c r="Q90" s="107"/>
      <c r="R90" s="122"/>
      <c r="S90" s="122"/>
    </row>
    <row r="91" spans="1:19" ht="17.45" customHeight="1" x14ac:dyDescent="0.25">
      <c r="A91" s="117" t="s">
        <v>110</v>
      </c>
      <c r="B91" s="117"/>
      <c r="C91" s="123" t="s">
        <v>111</v>
      </c>
      <c r="D91" s="123"/>
      <c r="E91" s="123"/>
      <c r="F91" s="124" t="s">
        <v>277</v>
      </c>
      <c r="G91" s="124">
        <v>65</v>
      </c>
      <c r="H91" s="109"/>
      <c r="I91" s="109"/>
      <c r="J91" s="122">
        <v>182025</v>
      </c>
      <c r="K91" s="122"/>
      <c r="L91" s="122"/>
      <c r="M91" s="122"/>
      <c r="N91" s="122"/>
      <c r="O91" s="122"/>
      <c r="P91" s="107">
        <f t="shared" si="16"/>
        <v>182025</v>
      </c>
      <c r="Q91" s="107"/>
      <c r="R91" s="122">
        <v>134601</v>
      </c>
      <c r="S91" s="122"/>
    </row>
    <row r="92" spans="1:19" ht="10.5" customHeight="1" x14ac:dyDescent="0.25">
      <c r="A92" s="117"/>
      <c r="B92" s="117"/>
      <c r="C92" s="132"/>
      <c r="D92" s="132"/>
      <c r="E92" s="132"/>
      <c r="F92" s="144"/>
      <c r="G92" s="144"/>
      <c r="H92" s="108"/>
      <c r="I92" s="108"/>
      <c r="J92" s="107"/>
      <c r="K92" s="107"/>
      <c r="L92" s="107"/>
      <c r="M92" s="107"/>
      <c r="N92" s="107"/>
      <c r="O92" s="107"/>
      <c r="P92" s="142"/>
      <c r="Q92" s="142"/>
      <c r="R92" s="107"/>
      <c r="S92" s="107"/>
    </row>
    <row r="93" spans="1:19" ht="19.5" customHeight="1" x14ac:dyDescent="0.25">
      <c r="A93" s="117"/>
      <c r="B93" s="117"/>
      <c r="C93" s="123" t="s">
        <v>112</v>
      </c>
      <c r="D93" s="123"/>
      <c r="E93" s="123"/>
      <c r="F93" s="124" t="s">
        <v>278</v>
      </c>
      <c r="G93" s="124"/>
      <c r="H93" s="109"/>
      <c r="I93" s="109"/>
      <c r="J93" s="126">
        <f>J25+J60+J61</f>
        <v>1817786</v>
      </c>
      <c r="K93" s="126"/>
      <c r="L93" s="126"/>
      <c r="M93" s="126"/>
      <c r="N93" s="126">
        <f>N25+N60+N61</f>
        <v>820318</v>
      </c>
      <c r="O93" s="126"/>
      <c r="P93" s="126">
        <f>J93-N93</f>
        <v>997468</v>
      </c>
      <c r="Q93" s="126"/>
      <c r="R93" s="126">
        <f>R25+R60+R61</f>
        <v>887514</v>
      </c>
      <c r="S93" s="126"/>
    </row>
    <row r="94" spans="1:19" ht="25.5" customHeight="1" x14ac:dyDescent="0.25">
      <c r="A94" s="117" t="s">
        <v>113</v>
      </c>
      <c r="B94" s="117"/>
      <c r="C94" s="123" t="s">
        <v>114</v>
      </c>
      <c r="D94" s="123"/>
      <c r="E94" s="123"/>
      <c r="F94" s="124" t="s">
        <v>279</v>
      </c>
      <c r="G94" s="124"/>
      <c r="H94" s="109"/>
      <c r="I94" s="109"/>
      <c r="J94" s="127"/>
      <c r="K94" s="127"/>
      <c r="L94" s="127"/>
      <c r="M94" s="127"/>
      <c r="N94" s="127"/>
      <c r="O94" s="127"/>
      <c r="P94" s="126">
        <f>J94-N94</f>
        <v>0</v>
      </c>
      <c r="Q94" s="126"/>
      <c r="R94" s="127"/>
      <c r="S94" s="127"/>
    </row>
    <row r="95" spans="1:19" x14ac:dyDescent="0.25">
      <c r="A95" s="28"/>
      <c r="B95" s="28"/>
      <c r="C95" s="29"/>
      <c r="D95" s="29"/>
      <c r="E95" s="29"/>
      <c r="F95" s="29"/>
      <c r="G95" s="29"/>
      <c r="H95" s="30"/>
      <c r="I95" s="30"/>
      <c r="J95" s="30"/>
      <c r="K95" s="30"/>
      <c r="L95" s="30"/>
      <c r="M95" s="30"/>
      <c r="N95" s="30"/>
      <c r="O95" s="30"/>
      <c r="P95" s="28"/>
      <c r="Q95" s="28"/>
      <c r="R95" s="30"/>
      <c r="S95" s="30"/>
    </row>
    <row r="96" spans="1:19" x14ac:dyDescent="0.25">
      <c r="A96" s="28"/>
      <c r="B96" s="28"/>
      <c r="C96" s="29"/>
      <c r="D96" s="29"/>
      <c r="E96" s="29"/>
      <c r="F96" s="29"/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x14ac:dyDescent="0.25">
      <c r="A97" s="28"/>
      <c r="B97" s="28"/>
      <c r="C97" s="29"/>
      <c r="D97" s="29"/>
      <c r="E97" s="29"/>
      <c r="F97" s="29"/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19" ht="51" customHeight="1" x14ac:dyDescent="0.25">
      <c r="A98" s="133" t="s">
        <v>3</v>
      </c>
      <c r="B98" s="133"/>
      <c r="C98" s="133" t="s">
        <v>4</v>
      </c>
      <c r="D98" s="133"/>
      <c r="E98" s="133"/>
      <c r="F98" s="133" t="s">
        <v>5</v>
      </c>
      <c r="G98" s="133"/>
      <c r="H98" s="133" t="s">
        <v>6</v>
      </c>
      <c r="I98" s="133"/>
      <c r="J98" s="133"/>
      <c r="K98" s="133" t="s">
        <v>7</v>
      </c>
      <c r="L98" s="133"/>
      <c r="M98" s="133"/>
      <c r="N98" s="133"/>
      <c r="O98" s="133"/>
      <c r="P98" s="133" t="s">
        <v>8</v>
      </c>
      <c r="Q98" s="133"/>
      <c r="R98" s="133"/>
      <c r="S98" s="133"/>
    </row>
    <row r="99" spans="1:19" x14ac:dyDescent="0.25">
      <c r="A99" s="134">
        <v>1</v>
      </c>
      <c r="B99" s="134"/>
      <c r="C99" s="134">
        <v>2</v>
      </c>
      <c r="D99" s="134"/>
      <c r="E99" s="134"/>
      <c r="F99" s="134">
        <v>3</v>
      </c>
      <c r="G99" s="134"/>
      <c r="H99" s="134">
        <v>4</v>
      </c>
      <c r="I99" s="134"/>
      <c r="J99" s="134"/>
      <c r="K99" s="134">
        <v>5</v>
      </c>
      <c r="L99" s="134"/>
      <c r="M99" s="134"/>
      <c r="N99" s="134"/>
      <c r="O99" s="134"/>
      <c r="P99" s="134">
        <v>6</v>
      </c>
      <c r="Q99" s="134"/>
      <c r="R99" s="134"/>
      <c r="S99" s="134"/>
    </row>
    <row r="100" spans="1:19" ht="48" customHeight="1" x14ac:dyDescent="0.25">
      <c r="A100" s="139"/>
      <c r="B100" s="139"/>
      <c r="C100" s="123" t="s">
        <v>701</v>
      </c>
      <c r="D100" s="123"/>
      <c r="E100" s="123"/>
      <c r="F100" s="136">
        <v>101</v>
      </c>
      <c r="G100" s="136"/>
      <c r="H100" s="135"/>
      <c r="I100" s="135"/>
      <c r="J100" s="135"/>
      <c r="K100" s="138">
        <f>K102-K110+K113-K114+K115+K119+K122-K123+K124-K128+K131</f>
        <v>573556</v>
      </c>
      <c r="L100" s="138"/>
      <c r="M100" s="138"/>
      <c r="N100" s="138"/>
      <c r="O100" s="138"/>
      <c r="P100" s="138">
        <f>P102-P110+P113-P114+P115+P119+P122-P123+P124-P128+P131</f>
        <v>576467</v>
      </c>
      <c r="Q100" s="138"/>
      <c r="R100" s="138"/>
      <c r="S100" s="138"/>
    </row>
    <row r="101" spans="1:19" ht="4.5" hidden="1" customHeight="1" x14ac:dyDescent="0.25">
      <c r="A101" s="139"/>
      <c r="B101" s="139"/>
      <c r="C101" s="123"/>
      <c r="D101" s="123"/>
      <c r="E101" s="123"/>
      <c r="F101" s="136"/>
      <c r="G101" s="136"/>
      <c r="H101" s="135"/>
      <c r="I101" s="135"/>
      <c r="J101" s="135"/>
      <c r="K101" s="138"/>
      <c r="L101" s="138"/>
      <c r="M101" s="138"/>
      <c r="N101" s="138"/>
      <c r="O101" s="138"/>
      <c r="P101" s="138"/>
      <c r="Q101" s="138"/>
      <c r="R101" s="138"/>
      <c r="S101" s="138"/>
    </row>
    <row r="102" spans="1:19" ht="26.45" customHeight="1" x14ac:dyDescent="0.25">
      <c r="A102" s="117">
        <v>30</v>
      </c>
      <c r="B102" s="117"/>
      <c r="C102" s="123" t="s">
        <v>115</v>
      </c>
      <c r="D102" s="123"/>
      <c r="E102" s="123"/>
      <c r="F102" s="136">
        <v>102</v>
      </c>
      <c r="G102" s="136"/>
      <c r="H102" s="135"/>
      <c r="I102" s="135"/>
      <c r="J102" s="135"/>
      <c r="K102" s="138">
        <f>K103+K106+K107+K108+K109</f>
        <v>515995</v>
      </c>
      <c r="L102" s="138"/>
      <c r="M102" s="138"/>
      <c r="N102" s="138"/>
      <c r="O102" s="138"/>
      <c r="P102" s="138">
        <f>P103+P106+P107+P108+P109</f>
        <v>515995</v>
      </c>
      <c r="Q102" s="138"/>
      <c r="R102" s="138"/>
      <c r="S102" s="138"/>
    </row>
    <row r="103" spans="1:19" ht="15" customHeight="1" x14ac:dyDescent="0.25">
      <c r="A103" s="117">
        <v>300</v>
      </c>
      <c r="B103" s="117"/>
      <c r="C103" s="123" t="s">
        <v>116</v>
      </c>
      <c r="D103" s="123" t="s">
        <v>116</v>
      </c>
      <c r="E103" s="123" t="s">
        <v>116</v>
      </c>
      <c r="F103" s="136">
        <v>103</v>
      </c>
      <c r="G103" s="136"/>
      <c r="H103" s="135"/>
      <c r="I103" s="135"/>
      <c r="J103" s="135"/>
      <c r="K103" s="138">
        <f>K104+K105</f>
        <v>515995</v>
      </c>
      <c r="L103" s="138"/>
      <c r="M103" s="138"/>
      <c r="N103" s="138"/>
      <c r="O103" s="138"/>
      <c r="P103" s="138">
        <f>P104+P105</f>
        <v>515995</v>
      </c>
      <c r="Q103" s="138"/>
      <c r="R103" s="138"/>
      <c r="S103" s="138"/>
    </row>
    <row r="104" spans="1:19" ht="21" customHeight="1" x14ac:dyDescent="0.25">
      <c r="A104" s="117"/>
      <c r="B104" s="117"/>
      <c r="C104" s="123" t="s">
        <v>117</v>
      </c>
      <c r="D104" s="123"/>
      <c r="E104" s="123"/>
      <c r="F104" s="136">
        <v>104</v>
      </c>
      <c r="G104" s="136"/>
      <c r="H104" s="135"/>
      <c r="I104" s="135"/>
      <c r="J104" s="135"/>
      <c r="K104" s="137">
        <v>515995</v>
      </c>
      <c r="L104" s="137"/>
      <c r="M104" s="137"/>
      <c r="N104" s="137"/>
      <c r="O104" s="137"/>
      <c r="P104" s="137">
        <v>515995</v>
      </c>
      <c r="Q104" s="137"/>
      <c r="R104" s="137"/>
      <c r="S104" s="137"/>
    </row>
    <row r="105" spans="1:19" ht="27.6" customHeight="1" x14ac:dyDescent="0.25">
      <c r="A105" s="117"/>
      <c r="B105" s="117"/>
      <c r="C105" s="123" t="s">
        <v>118</v>
      </c>
      <c r="D105" s="123" t="s">
        <v>118</v>
      </c>
      <c r="E105" s="123" t="s">
        <v>118</v>
      </c>
      <c r="F105" s="136">
        <v>105</v>
      </c>
      <c r="G105" s="136"/>
      <c r="H105" s="135"/>
      <c r="I105" s="135"/>
      <c r="J105" s="135"/>
      <c r="K105" s="137"/>
      <c r="L105" s="137"/>
      <c r="M105" s="137"/>
      <c r="N105" s="137"/>
      <c r="O105" s="137"/>
      <c r="P105" s="137"/>
      <c r="Q105" s="137"/>
      <c r="R105" s="137"/>
      <c r="S105" s="137"/>
    </row>
    <row r="106" spans="1:19" ht="26.1" customHeight="1" x14ac:dyDescent="0.25">
      <c r="A106" s="117">
        <v>302</v>
      </c>
      <c r="B106" s="117"/>
      <c r="C106" s="123" t="s">
        <v>119</v>
      </c>
      <c r="D106" s="123" t="s">
        <v>119</v>
      </c>
      <c r="E106" s="123" t="s">
        <v>119</v>
      </c>
      <c r="F106" s="136">
        <v>106</v>
      </c>
      <c r="G106" s="136"/>
      <c r="H106" s="135"/>
      <c r="I106" s="135"/>
      <c r="J106" s="135"/>
      <c r="K106" s="137"/>
      <c r="L106" s="137"/>
      <c r="M106" s="137"/>
      <c r="N106" s="137"/>
      <c r="O106" s="137"/>
      <c r="P106" s="137"/>
      <c r="Q106" s="137"/>
      <c r="R106" s="137"/>
      <c r="S106" s="137"/>
    </row>
    <row r="107" spans="1:19" x14ac:dyDescent="0.25">
      <c r="A107" s="117">
        <v>304</v>
      </c>
      <c r="B107" s="117"/>
      <c r="C107" s="123" t="s">
        <v>120</v>
      </c>
      <c r="D107" s="123" t="s">
        <v>120</v>
      </c>
      <c r="E107" s="123" t="s">
        <v>120</v>
      </c>
      <c r="F107" s="136">
        <v>107</v>
      </c>
      <c r="G107" s="136"/>
      <c r="H107" s="135"/>
      <c r="I107" s="135"/>
      <c r="J107" s="135"/>
      <c r="K107" s="137"/>
      <c r="L107" s="137"/>
      <c r="M107" s="137"/>
      <c r="N107" s="137"/>
      <c r="O107" s="137"/>
      <c r="P107" s="137"/>
      <c r="Q107" s="137"/>
      <c r="R107" s="137"/>
      <c r="S107" s="137"/>
    </row>
    <row r="108" spans="1:19" x14ac:dyDescent="0.25">
      <c r="A108" s="117">
        <v>305</v>
      </c>
      <c r="B108" s="117"/>
      <c r="C108" s="123" t="s">
        <v>121</v>
      </c>
      <c r="D108" s="123" t="s">
        <v>121</v>
      </c>
      <c r="E108" s="123" t="s">
        <v>121</v>
      </c>
      <c r="F108" s="136">
        <v>108</v>
      </c>
      <c r="G108" s="136"/>
      <c r="H108" s="135"/>
      <c r="I108" s="135"/>
      <c r="J108" s="135"/>
      <c r="K108" s="137"/>
      <c r="L108" s="137"/>
      <c r="M108" s="137"/>
      <c r="N108" s="137"/>
      <c r="O108" s="137"/>
      <c r="P108" s="137"/>
      <c r="Q108" s="137"/>
      <c r="R108" s="137"/>
      <c r="S108" s="137"/>
    </row>
    <row r="109" spans="1:19" ht="19.5" customHeight="1" x14ac:dyDescent="0.25">
      <c r="A109" s="117">
        <v>309</v>
      </c>
      <c r="B109" s="117"/>
      <c r="C109" s="123" t="s">
        <v>122</v>
      </c>
      <c r="D109" s="123" t="s">
        <v>122</v>
      </c>
      <c r="E109" s="123" t="s">
        <v>122</v>
      </c>
      <c r="F109" s="136">
        <v>109</v>
      </c>
      <c r="G109" s="136"/>
      <c r="H109" s="135"/>
      <c r="I109" s="135"/>
      <c r="J109" s="135"/>
      <c r="K109" s="137"/>
      <c r="L109" s="137"/>
      <c r="M109" s="137"/>
      <c r="N109" s="137"/>
      <c r="O109" s="137"/>
      <c r="P109" s="137"/>
      <c r="Q109" s="137"/>
      <c r="R109" s="137"/>
      <c r="S109" s="137"/>
    </row>
    <row r="110" spans="1:19" ht="43.5" customHeight="1" x14ac:dyDescent="0.25">
      <c r="A110" s="117">
        <v>31</v>
      </c>
      <c r="B110" s="117"/>
      <c r="C110" s="123" t="s">
        <v>123</v>
      </c>
      <c r="D110" s="123" t="s">
        <v>123</v>
      </c>
      <c r="E110" s="123" t="s">
        <v>123</v>
      </c>
      <c r="F110" s="136">
        <v>110</v>
      </c>
      <c r="G110" s="136"/>
      <c r="H110" s="135"/>
      <c r="I110" s="135"/>
      <c r="J110" s="135"/>
      <c r="K110" s="138">
        <f>K111+K112</f>
        <v>0</v>
      </c>
      <c r="L110" s="138"/>
      <c r="M110" s="138"/>
      <c r="N110" s="138"/>
      <c r="O110" s="138"/>
      <c r="P110" s="138">
        <f>P111+P112</f>
        <v>0</v>
      </c>
      <c r="Q110" s="138"/>
      <c r="R110" s="138"/>
      <c r="S110" s="138"/>
    </row>
    <row r="111" spans="1:19" x14ac:dyDescent="0.25">
      <c r="A111" s="117">
        <v>310</v>
      </c>
      <c r="B111" s="117"/>
      <c r="C111" s="123" t="s">
        <v>124</v>
      </c>
      <c r="D111" s="123" t="s">
        <v>124</v>
      </c>
      <c r="E111" s="123" t="s">
        <v>124</v>
      </c>
      <c r="F111" s="136">
        <v>111</v>
      </c>
      <c r="G111" s="136"/>
      <c r="H111" s="135"/>
      <c r="I111" s="135"/>
      <c r="J111" s="135"/>
      <c r="K111" s="137"/>
      <c r="L111" s="137"/>
      <c r="M111" s="137"/>
      <c r="N111" s="137"/>
      <c r="O111" s="137"/>
      <c r="P111" s="137"/>
      <c r="Q111" s="137"/>
      <c r="R111" s="137"/>
      <c r="S111" s="137"/>
    </row>
    <row r="112" spans="1:19" x14ac:dyDescent="0.25">
      <c r="A112" s="117">
        <v>311</v>
      </c>
      <c r="B112" s="117"/>
      <c r="C112" s="123" t="s">
        <v>125</v>
      </c>
      <c r="D112" s="123" t="s">
        <v>125</v>
      </c>
      <c r="E112" s="123" t="s">
        <v>125</v>
      </c>
      <c r="F112" s="136">
        <v>112</v>
      </c>
      <c r="G112" s="136"/>
      <c r="H112" s="135"/>
      <c r="I112" s="135"/>
      <c r="J112" s="135"/>
      <c r="K112" s="137"/>
      <c r="L112" s="137"/>
      <c r="M112" s="137"/>
      <c r="N112" s="137"/>
      <c r="O112" s="137"/>
      <c r="P112" s="137"/>
      <c r="Q112" s="137"/>
      <c r="R112" s="137"/>
      <c r="S112" s="137"/>
    </row>
    <row r="113" spans="1:19" x14ac:dyDescent="0.25">
      <c r="A113" s="117">
        <v>320</v>
      </c>
      <c r="B113" s="117"/>
      <c r="C113" s="123" t="s">
        <v>126</v>
      </c>
      <c r="D113" s="123" t="s">
        <v>126</v>
      </c>
      <c r="E113" s="123" t="s">
        <v>126</v>
      </c>
      <c r="F113" s="136">
        <v>113</v>
      </c>
      <c r="G113" s="136"/>
      <c r="H113" s="135"/>
      <c r="I113" s="135"/>
      <c r="J113" s="135"/>
      <c r="K113" s="137"/>
      <c r="L113" s="137"/>
      <c r="M113" s="137"/>
      <c r="N113" s="137"/>
      <c r="O113" s="137"/>
      <c r="P113" s="137"/>
      <c r="Q113" s="137"/>
      <c r="R113" s="137"/>
      <c r="S113" s="137"/>
    </row>
    <row r="114" spans="1:19" x14ac:dyDescent="0.25">
      <c r="A114" s="117">
        <v>321</v>
      </c>
      <c r="B114" s="117"/>
      <c r="C114" s="123" t="s">
        <v>127</v>
      </c>
      <c r="D114" s="123" t="s">
        <v>127</v>
      </c>
      <c r="E114" s="123" t="s">
        <v>127</v>
      </c>
      <c r="F114" s="136">
        <v>114</v>
      </c>
      <c r="G114" s="136"/>
      <c r="H114" s="135"/>
      <c r="I114" s="135"/>
      <c r="J114" s="135"/>
      <c r="K114" s="137"/>
      <c r="L114" s="137"/>
      <c r="M114" s="137"/>
      <c r="N114" s="137"/>
      <c r="O114" s="137"/>
      <c r="P114" s="137"/>
      <c r="Q114" s="137"/>
      <c r="R114" s="137"/>
      <c r="S114" s="137"/>
    </row>
    <row r="115" spans="1:19" x14ac:dyDescent="0.25">
      <c r="A115" s="117" t="s">
        <v>128</v>
      </c>
      <c r="B115" s="117"/>
      <c r="C115" s="123" t="s">
        <v>129</v>
      </c>
      <c r="D115" s="123" t="s">
        <v>129</v>
      </c>
      <c r="E115" s="123" t="s">
        <v>129</v>
      </c>
      <c r="F115" s="136">
        <v>115</v>
      </c>
      <c r="G115" s="136"/>
      <c r="H115" s="135"/>
      <c r="I115" s="135"/>
      <c r="J115" s="135"/>
      <c r="K115" s="138">
        <f>SUM(K116:O118)</f>
        <v>8746</v>
      </c>
      <c r="L115" s="138"/>
      <c r="M115" s="138"/>
      <c r="N115" s="138"/>
      <c r="O115" s="138"/>
      <c r="P115" s="138">
        <f>SUM(P116:S118)</f>
        <v>8318</v>
      </c>
      <c r="Q115" s="138"/>
      <c r="R115" s="138"/>
      <c r="S115" s="138"/>
    </row>
    <row r="116" spans="1:19" x14ac:dyDescent="0.25">
      <c r="A116" s="117">
        <v>322</v>
      </c>
      <c r="B116" s="117"/>
      <c r="C116" s="123" t="s">
        <v>130</v>
      </c>
      <c r="D116" s="123" t="s">
        <v>130</v>
      </c>
      <c r="E116" s="123" t="s">
        <v>130</v>
      </c>
      <c r="F116" s="136">
        <v>116</v>
      </c>
      <c r="G116" s="136"/>
      <c r="H116" s="135"/>
      <c r="I116" s="135"/>
      <c r="J116" s="135"/>
      <c r="K116" s="137">
        <v>3015</v>
      </c>
      <c r="L116" s="137"/>
      <c r="M116" s="137"/>
      <c r="N116" s="137"/>
      <c r="O116" s="137"/>
      <c r="P116" s="137">
        <v>2868</v>
      </c>
      <c r="Q116" s="137"/>
      <c r="R116" s="137"/>
      <c r="S116" s="137"/>
    </row>
    <row r="117" spans="1:19" x14ac:dyDescent="0.25">
      <c r="A117" s="117">
        <v>323</v>
      </c>
      <c r="B117" s="117"/>
      <c r="C117" s="123" t="s">
        <v>131</v>
      </c>
      <c r="D117" s="123" t="s">
        <v>131</v>
      </c>
      <c r="E117" s="123" t="s">
        <v>131</v>
      </c>
      <c r="F117" s="136">
        <v>117</v>
      </c>
      <c r="G117" s="136"/>
      <c r="H117" s="135"/>
      <c r="I117" s="135"/>
      <c r="J117" s="135"/>
      <c r="K117" s="137">
        <v>5731</v>
      </c>
      <c r="L117" s="137"/>
      <c r="M117" s="137"/>
      <c r="N117" s="137"/>
      <c r="O117" s="137"/>
      <c r="P117" s="137">
        <v>5450</v>
      </c>
      <c r="Q117" s="137"/>
      <c r="R117" s="137"/>
      <c r="S117" s="137"/>
    </row>
    <row r="118" spans="1:19" x14ac:dyDescent="0.25">
      <c r="A118" s="117">
        <v>329</v>
      </c>
      <c r="B118" s="117"/>
      <c r="C118" s="123" t="s">
        <v>132</v>
      </c>
      <c r="D118" s="123" t="s">
        <v>132</v>
      </c>
      <c r="E118" s="123" t="s">
        <v>132</v>
      </c>
      <c r="F118" s="136">
        <v>118</v>
      </c>
      <c r="G118" s="136"/>
      <c r="H118" s="135"/>
      <c r="I118" s="135"/>
      <c r="J118" s="135"/>
      <c r="K118" s="137"/>
      <c r="L118" s="137"/>
      <c r="M118" s="137"/>
      <c r="N118" s="137"/>
      <c r="O118" s="137"/>
      <c r="P118" s="137"/>
      <c r="Q118" s="137"/>
      <c r="R118" s="137"/>
      <c r="S118" s="137"/>
    </row>
    <row r="119" spans="1:19" ht="21" customHeight="1" x14ac:dyDescent="0.25">
      <c r="A119" s="117" t="s">
        <v>133</v>
      </c>
      <c r="B119" s="117"/>
      <c r="C119" s="123" t="s">
        <v>134</v>
      </c>
      <c r="D119" s="123" t="s">
        <v>134</v>
      </c>
      <c r="E119" s="123" t="s">
        <v>134</v>
      </c>
      <c r="F119" s="136">
        <v>119</v>
      </c>
      <c r="G119" s="136"/>
      <c r="H119" s="135"/>
      <c r="I119" s="135"/>
      <c r="J119" s="135"/>
      <c r="K119" s="138">
        <f>K120+K121</f>
        <v>0</v>
      </c>
      <c r="L119" s="138"/>
      <c r="M119" s="138"/>
      <c r="N119" s="138"/>
      <c r="O119" s="138"/>
      <c r="P119" s="138">
        <f>P120+P121</f>
        <v>0</v>
      </c>
      <c r="Q119" s="138"/>
      <c r="R119" s="138"/>
      <c r="S119" s="138"/>
    </row>
    <row r="120" spans="1:19" ht="27.6" customHeight="1" x14ac:dyDescent="0.25">
      <c r="A120" s="117">
        <v>330</v>
      </c>
      <c r="B120" s="117"/>
      <c r="C120" s="123" t="s">
        <v>135</v>
      </c>
      <c r="D120" s="123" t="s">
        <v>135</v>
      </c>
      <c r="E120" s="123" t="s">
        <v>135</v>
      </c>
      <c r="F120" s="136">
        <v>120</v>
      </c>
      <c r="G120" s="136"/>
      <c r="H120" s="135"/>
      <c r="I120" s="135"/>
      <c r="J120" s="135"/>
      <c r="K120" s="137"/>
      <c r="L120" s="137"/>
      <c r="M120" s="137"/>
      <c r="N120" s="137"/>
      <c r="O120" s="137"/>
      <c r="P120" s="137"/>
      <c r="Q120" s="137"/>
      <c r="R120" s="137"/>
      <c r="S120" s="137"/>
    </row>
    <row r="121" spans="1:19" ht="20.45" customHeight="1" x14ac:dyDescent="0.25">
      <c r="A121" s="117" t="s">
        <v>136</v>
      </c>
      <c r="B121" s="117"/>
      <c r="C121" s="123" t="s">
        <v>137</v>
      </c>
      <c r="D121" s="123" t="s">
        <v>137</v>
      </c>
      <c r="E121" s="123" t="s">
        <v>137</v>
      </c>
      <c r="F121" s="136">
        <v>121</v>
      </c>
      <c r="G121" s="136"/>
      <c r="H121" s="135"/>
      <c r="I121" s="135"/>
      <c r="J121" s="135"/>
      <c r="K121" s="137"/>
      <c r="L121" s="137"/>
      <c r="M121" s="137"/>
      <c r="N121" s="137"/>
      <c r="O121" s="137"/>
      <c r="P121" s="137"/>
      <c r="Q121" s="137"/>
      <c r="R121" s="137"/>
      <c r="S121" s="137"/>
    </row>
    <row r="122" spans="1:19" ht="54" customHeight="1" x14ac:dyDescent="0.25">
      <c r="A122" s="117">
        <v>332</v>
      </c>
      <c r="B122" s="117"/>
      <c r="C122" s="123" t="s">
        <v>138</v>
      </c>
      <c r="D122" s="123" t="s">
        <v>138</v>
      </c>
      <c r="E122" s="123" t="s">
        <v>138</v>
      </c>
      <c r="F122" s="136">
        <v>122</v>
      </c>
      <c r="G122" s="136"/>
      <c r="H122" s="135"/>
      <c r="I122" s="135"/>
      <c r="J122" s="135"/>
      <c r="K122" s="137"/>
      <c r="L122" s="137"/>
      <c r="M122" s="137"/>
      <c r="N122" s="137"/>
      <c r="O122" s="137"/>
      <c r="P122" s="137"/>
      <c r="Q122" s="137"/>
      <c r="R122" s="137"/>
      <c r="S122" s="137"/>
    </row>
    <row r="123" spans="1:19" ht="57" customHeight="1" x14ac:dyDescent="0.25">
      <c r="A123" s="117">
        <v>333</v>
      </c>
      <c r="B123" s="117"/>
      <c r="C123" s="123" t="s">
        <v>139</v>
      </c>
      <c r="D123" s="123" t="s">
        <v>139</v>
      </c>
      <c r="E123" s="123" t="s">
        <v>139</v>
      </c>
      <c r="F123" s="136">
        <v>123</v>
      </c>
      <c r="G123" s="136"/>
      <c r="H123" s="135"/>
      <c r="I123" s="135"/>
      <c r="J123" s="135"/>
      <c r="K123" s="137"/>
      <c r="L123" s="137"/>
      <c r="M123" s="137"/>
      <c r="N123" s="137"/>
      <c r="O123" s="137"/>
      <c r="P123" s="137"/>
      <c r="Q123" s="137"/>
      <c r="R123" s="137"/>
      <c r="S123" s="137"/>
    </row>
    <row r="124" spans="1:19" ht="21.6" customHeight="1" x14ac:dyDescent="0.25">
      <c r="A124" s="117">
        <v>34</v>
      </c>
      <c r="B124" s="117"/>
      <c r="C124" s="123" t="s">
        <v>140</v>
      </c>
      <c r="D124" s="123" t="s">
        <v>140</v>
      </c>
      <c r="E124" s="123" t="s">
        <v>140</v>
      </c>
      <c r="F124" s="136">
        <v>124</v>
      </c>
      <c r="G124" s="136"/>
      <c r="H124" s="135"/>
      <c r="I124" s="135"/>
      <c r="J124" s="135"/>
      <c r="K124" s="138">
        <f>SUM(K125:O127)</f>
        <v>48815</v>
      </c>
      <c r="L124" s="138"/>
      <c r="M124" s="138"/>
      <c r="N124" s="138"/>
      <c r="O124" s="138"/>
      <c r="P124" s="138">
        <f>SUM(P125:S127)</f>
        <v>52154</v>
      </c>
      <c r="Q124" s="138"/>
      <c r="R124" s="138"/>
      <c r="S124" s="138"/>
    </row>
    <row r="125" spans="1:19" ht="44.45" customHeight="1" x14ac:dyDescent="0.25">
      <c r="A125" s="117" t="s">
        <v>141</v>
      </c>
      <c r="B125" s="117"/>
      <c r="C125" s="123" t="s">
        <v>142</v>
      </c>
      <c r="D125" s="123" t="s">
        <v>142</v>
      </c>
      <c r="E125" s="123" t="s">
        <v>142</v>
      </c>
      <c r="F125" s="136">
        <v>125</v>
      </c>
      <c r="G125" s="136"/>
      <c r="H125" s="135"/>
      <c r="I125" s="135"/>
      <c r="J125" s="135"/>
      <c r="K125" s="137">
        <v>46804</v>
      </c>
      <c r="L125" s="137"/>
      <c r="M125" s="137"/>
      <c r="N125" s="137"/>
      <c r="O125" s="137"/>
      <c r="P125" s="137">
        <v>49200</v>
      </c>
      <c r="Q125" s="137"/>
      <c r="R125" s="137"/>
      <c r="S125" s="137"/>
    </row>
    <row r="126" spans="1:19" ht="42.6" customHeight="1" x14ac:dyDescent="0.25">
      <c r="A126" s="117" t="s">
        <v>143</v>
      </c>
      <c r="B126" s="117"/>
      <c r="C126" s="123" t="s">
        <v>144</v>
      </c>
      <c r="D126" s="123" t="s">
        <v>144</v>
      </c>
      <c r="E126" s="123" t="s">
        <v>144</v>
      </c>
      <c r="F126" s="136">
        <v>126</v>
      </c>
      <c r="G126" s="136"/>
      <c r="H126" s="135"/>
      <c r="I126" s="135"/>
      <c r="J126" s="135"/>
      <c r="K126" s="137">
        <v>2011</v>
      </c>
      <c r="L126" s="137"/>
      <c r="M126" s="137"/>
      <c r="N126" s="137"/>
      <c r="O126" s="137"/>
      <c r="P126" s="137">
        <v>2954</v>
      </c>
      <c r="Q126" s="137"/>
      <c r="R126" s="137"/>
      <c r="S126" s="137"/>
    </row>
    <row r="127" spans="1:19" ht="23.45" customHeight="1" x14ac:dyDescent="0.25">
      <c r="A127" s="117">
        <v>344</v>
      </c>
      <c r="B127" s="117"/>
      <c r="C127" s="123" t="s">
        <v>145</v>
      </c>
      <c r="D127" s="123" t="s">
        <v>145</v>
      </c>
      <c r="E127" s="123" t="s">
        <v>145</v>
      </c>
      <c r="F127" s="136">
        <v>127</v>
      </c>
      <c r="G127" s="136"/>
      <c r="H127" s="135"/>
      <c r="I127" s="135"/>
      <c r="J127" s="135"/>
      <c r="K127" s="137"/>
      <c r="L127" s="137"/>
      <c r="M127" s="137"/>
      <c r="N127" s="137"/>
      <c r="O127" s="137"/>
      <c r="P127" s="137"/>
      <c r="Q127" s="137"/>
      <c r="R127" s="137"/>
      <c r="S127" s="137"/>
    </row>
    <row r="128" spans="1:19" ht="19.5" customHeight="1" x14ac:dyDescent="0.25">
      <c r="A128" s="117">
        <v>35</v>
      </c>
      <c r="B128" s="117"/>
      <c r="C128" s="123" t="s">
        <v>146</v>
      </c>
      <c r="D128" s="123" t="s">
        <v>146</v>
      </c>
      <c r="E128" s="123" t="s">
        <v>146</v>
      </c>
      <c r="F128" s="136">
        <v>128</v>
      </c>
      <c r="G128" s="136"/>
      <c r="H128" s="135"/>
      <c r="I128" s="135"/>
      <c r="J128" s="135"/>
      <c r="K128" s="138">
        <f>K129+K130</f>
        <v>0</v>
      </c>
      <c r="L128" s="138"/>
      <c r="M128" s="138"/>
      <c r="N128" s="138"/>
      <c r="O128" s="138"/>
      <c r="P128" s="138">
        <f>P129+P130</f>
        <v>0</v>
      </c>
      <c r="Q128" s="138"/>
      <c r="R128" s="138"/>
      <c r="S128" s="138"/>
    </row>
    <row r="129" spans="1:19" ht="33" customHeight="1" x14ac:dyDescent="0.25">
      <c r="A129" s="117" t="s">
        <v>147</v>
      </c>
      <c r="B129" s="117"/>
      <c r="C129" s="123" t="s">
        <v>148</v>
      </c>
      <c r="D129" s="123" t="s">
        <v>148</v>
      </c>
      <c r="E129" s="123" t="s">
        <v>148</v>
      </c>
      <c r="F129" s="136">
        <v>129</v>
      </c>
      <c r="G129" s="136"/>
      <c r="H129" s="135"/>
      <c r="I129" s="135"/>
      <c r="J129" s="135"/>
      <c r="K129" s="137"/>
      <c r="L129" s="137"/>
      <c r="M129" s="137"/>
      <c r="N129" s="137"/>
      <c r="O129" s="137"/>
      <c r="P129" s="137"/>
      <c r="Q129" s="137"/>
      <c r="R129" s="137"/>
      <c r="S129" s="137"/>
    </row>
    <row r="130" spans="1:19" ht="35.450000000000003" customHeight="1" x14ac:dyDescent="0.25">
      <c r="A130" s="117" t="s">
        <v>149</v>
      </c>
      <c r="B130" s="117"/>
      <c r="C130" s="123" t="s">
        <v>150</v>
      </c>
      <c r="D130" s="123" t="s">
        <v>150</v>
      </c>
      <c r="E130" s="123" t="s">
        <v>150</v>
      </c>
      <c r="F130" s="136">
        <v>130</v>
      </c>
      <c r="G130" s="136"/>
      <c r="H130" s="135"/>
      <c r="I130" s="135"/>
      <c r="J130" s="135"/>
      <c r="K130" s="137"/>
      <c r="L130" s="137"/>
      <c r="M130" s="137"/>
      <c r="N130" s="137"/>
      <c r="O130" s="137"/>
      <c r="P130" s="137"/>
      <c r="Q130" s="137"/>
      <c r="R130" s="137"/>
      <c r="S130" s="137"/>
    </row>
    <row r="131" spans="1:19" ht="21" customHeight="1" x14ac:dyDescent="0.25">
      <c r="A131" s="117"/>
      <c r="B131" s="117"/>
      <c r="C131" s="123" t="s">
        <v>151</v>
      </c>
      <c r="D131" s="123" t="s">
        <v>151</v>
      </c>
      <c r="E131" s="123" t="s">
        <v>151</v>
      </c>
      <c r="F131" s="136">
        <v>131</v>
      </c>
      <c r="G131" s="136"/>
      <c r="H131" s="135"/>
      <c r="I131" s="135"/>
      <c r="J131" s="135"/>
      <c r="K131" s="137"/>
      <c r="L131" s="137"/>
      <c r="M131" s="137"/>
      <c r="N131" s="137"/>
      <c r="O131" s="137"/>
      <c r="P131" s="137"/>
      <c r="Q131" s="137"/>
      <c r="R131" s="137"/>
      <c r="S131" s="137"/>
    </row>
    <row r="132" spans="1:19" ht="45" customHeight="1" x14ac:dyDescent="0.25">
      <c r="A132" s="117"/>
      <c r="B132" s="117"/>
      <c r="C132" s="123" t="s">
        <v>152</v>
      </c>
      <c r="D132" s="123" t="s">
        <v>152</v>
      </c>
      <c r="E132" s="123" t="s">
        <v>152</v>
      </c>
      <c r="F132" s="136">
        <v>132</v>
      </c>
      <c r="G132" s="136"/>
      <c r="H132" s="135"/>
      <c r="I132" s="135"/>
      <c r="J132" s="135"/>
      <c r="K132" s="138">
        <f>K133+K137+K145</f>
        <v>10221</v>
      </c>
      <c r="L132" s="138"/>
      <c r="M132" s="138"/>
      <c r="N132" s="138"/>
      <c r="O132" s="138"/>
      <c r="P132" s="138">
        <f>P133+P137+P145</f>
        <v>16320</v>
      </c>
      <c r="Q132" s="138"/>
      <c r="R132" s="138"/>
      <c r="S132" s="138"/>
    </row>
    <row r="133" spans="1:19" ht="24.6" customHeight="1" x14ac:dyDescent="0.25">
      <c r="A133" s="117" t="s">
        <v>153</v>
      </c>
      <c r="B133" s="117"/>
      <c r="C133" s="123" t="s">
        <v>154</v>
      </c>
      <c r="D133" s="123" t="s">
        <v>154</v>
      </c>
      <c r="E133" s="123" t="s">
        <v>154</v>
      </c>
      <c r="F133" s="136">
        <v>133</v>
      </c>
      <c r="G133" s="136"/>
      <c r="H133" s="135"/>
      <c r="I133" s="135"/>
      <c r="J133" s="135"/>
      <c r="K133" s="138">
        <f>SUM(K134:O136)</f>
        <v>0</v>
      </c>
      <c r="L133" s="138"/>
      <c r="M133" s="138"/>
      <c r="N133" s="138"/>
      <c r="O133" s="138"/>
      <c r="P133" s="138">
        <f>SUM(P134:S136)</f>
        <v>0</v>
      </c>
      <c r="Q133" s="138"/>
      <c r="R133" s="138"/>
      <c r="S133" s="138"/>
    </row>
    <row r="134" spans="1:19" ht="23.1" customHeight="1" x14ac:dyDescent="0.25">
      <c r="A134" s="117">
        <v>400</v>
      </c>
      <c r="B134" s="117"/>
      <c r="C134" s="123" t="s">
        <v>155</v>
      </c>
      <c r="D134" s="123" t="s">
        <v>155</v>
      </c>
      <c r="E134" s="123" t="s">
        <v>155</v>
      </c>
      <c r="F134" s="136">
        <v>134</v>
      </c>
      <c r="G134" s="136"/>
      <c r="H134" s="135"/>
      <c r="I134" s="135"/>
      <c r="J134" s="135"/>
      <c r="K134" s="137"/>
      <c r="L134" s="137"/>
      <c r="M134" s="137"/>
      <c r="N134" s="137"/>
      <c r="O134" s="137"/>
      <c r="P134" s="137"/>
      <c r="Q134" s="137"/>
      <c r="R134" s="137"/>
      <c r="S134" s="137"/>
    </row>
    <row r="135" spans="1:19" ht="26.45" customHeight="1" x14ac:dyDescent="0.25">
      <c r="A135" s="117">
        <v>404</v>
      </c>
      <c r="B135" s="117"/>
      <c r="C135" s="123" t="s">
        <v>156</v>
      </c>
      <c r="D135" s="123" t="s">
        <v>156</v>
      </c>
      <c r="E135" s="123" t="s">
        <v>156</v>
      </c>
      <c r="F135" s="136">
        <v>135</v>
      </c>
      <c r="G135" s="136"/>
      <c r="H135" s="135"/>
      <c r="I135" s="135"/>
      <c r="J135" s="135"/>
      <c r="K135" s="137"/>
      <c r="L135" s="137"/>
      <c r="M135" s="137"/>
      <c r="N135" s="137"/>
      <c r="O135" s="137"/>
      <c r="P135" s="137"/>
      <c r="Q135" s="137"/>
      <c r="R135" s="137"/>
      <c r="S135" s="137"/>
    </row>
    <row r="136" spans="1:19" ht="23.45" customHeight="1" x14ac:dyDescent="0.25">
      <c r="A136" s="117" t="s">
        <v>157</v>
      </c>
      <c r="B136" s="117"/>
      <c r="C136" s="123" t="s">
        <v>158</v>
      </c>
      <c r="D136" s="123" t="s">
        <v>158</v>
      </c>
      <c r="E136" s="123" t="s">
        <v>158</v>
      </c>
      <c r="F136" s="136">
        <v>136</v>
      </c>
      <c r="G136" s="136"/>
      <c r="H136" s="135"/>
      <c r="I136" s="135"/>
      <c r="J136" s="135"/>
      <c r="K136" s="137"/>
      <c r="L136" s="137"/>
      <c r="M136" s="137"/>
      <c r="N136" s="137"/>
      <c r="O136" s="137"/>
      <c r="P136" s="137"/>
      <c r="Q136" s="137"/>
      <c r="R136" s="137"/>
      <c r="S136" s="137"/>
    </row>
    <row r="137" spans="1:19" ht="21" customHeight="1" x14ac:dyDescent="0.25">
      <c r="A137" s="117"/>
      <c r="B137" s="117"/>
      <c r="C137" s="123" t="s">
        <v>159</v>
      </c>
      <c r="D137" s="123" t="s">
        <v>159</v>
      </c>
      <c r="E137" s="123" t="s">
        <v>159</v>
      </c>
      <c r="F137" s="136">
        <v>137</v>
      </c>
      <c r="G137" s="136"/>
      <c r="H137" s="135"/>
      <c r="I137" s="135"/>
      <c r="J137" s="135"/>
      <c r="K137" s="138">
        <f>SUM(K138:O144)</f>
        <v>10221</v>
      </c>
      <c r="L137" s="138"/>
      <c r="M137" s="138"/>
      <c r="N137" s="138"/>
      <c r="O137" s="138"/>
      <c r="P137" s="138">
        <f>SUM(P138:S144)</f>
        <v>16320</v>
      </c>
      <c r="Q137" s="138"/>
      <c r="R137" s="138"/>
      <c r="S137" s="138"/>
    </row>
    <row r="138" spans="1:19" ht="30.95" customHeight="1" x14ac:dyDescent="0.25">
      <c r="A138" s="117">
        <v>411</v>
      </c>
      <c r="B138" s="117"/>
      <c r="C138" s="123" t="s">
        <v>160</v>
      </c>
      <c r="D138" s="123" t="s">
        <v>160</v>
      </c>
      <c r="E138" s="123" t="s">
        <v>160</v>
      </c>
      <c r="F138" s="136">
        <v>138</v>
      </c>
      <c r="G138" s="136"/>
      <c r="H138" s="135"/>
      <c r="I138" s="135"/>
      <c r="J138" s="135"/>
      <c r="K138" s="137"/>
      <c r="L138" s="137"/>
      <c r="M138" s="137"/>
      <c r="N138" s="137"/>
      <c r="O138" s="137"/>
      <c r="P138" s="137"/>
      <c r="Q138" s="137"/>
      <c r="R138" s="137"/>
      <c r="S138" s="137"/>
    </row>
    <row r="139" spans="1:19" ht="19.5" customHeight="1" x14ac:dyDescent="0.25">
      <c r="A139" s="117">
        <v>413</v>
      </c>
      <c r="B139" s="117"/>
      <c r="C139" s="123" t="s">
        <v>161</v>
      </c>
      <c r="D139" s="123" t="s">
        <v>161</v>
      </c>
      <c r="E139" s="123" t="s">
        <v>161</v>
      </c>
      <c r="F139" s="136">
        <v>139</v>
      </c>
      <c r="G139" s="136"/>
      <c r="H139" s="135"/>
      <c r="I139" s="135"/>
      <c r="J139" s="135"/>
      <c r="K139" s="137">
        <v>10221</v>
      </c>
      <c r="L139" s="137"/>
      <c r="M139" s="137"/>
      <c r="N139" s="137"/>
      <c r="O139" s="137"/>
      <c r="P139" s="137">
        <v>16320</v>
      </c>
      <c r="Q139" s="137"/>
      <c r="R139" s="137"/>
      <c r="S139" s="137"/>
    </row>
    <row r="140" spans="1:19" ht="25.5" customHeight="1" x14ac:dyDescent="0.25">
      <c r="A140" s="117">
        <v>414</v>
      </c>
      <c r="B140" s="117"/>
      <c r="C140" s="123" t="s">
        <v>162</v>
      </c>
      <c r="D140" s="123" t="s">
        <v>162</v>
      </c>
      <c r="E140" s="123" t="s">
        <v>162</v>
      </c>
      <c r="F140" s="136">
        <v>140</v>
      </c>
      <c r="G140" s="136"/>
      <c r="H140" s="135"/>
      <c r="I140" s="135"/>
      <c r="J140" s="135"/>
      <c r="K140" s="137"/>
      <c r="L140" s="137"/>
      <c r="M140" s="137"/>
      <c r="N140" s="137"/>
      <c r="O140" s="137"/>
      <c r="P140" s="137"/>
      <c r="Q140" s="137"/>
      <c r="R140" s="137"/>
      <c r="S140" s="137"/>
    </row>
    <row r="141" spans="1:19" ht="28.5" customHeight="1" x14ac:dyDescent="0.25">
      <c r="A141" s="117">
        <v>412</v>
      </c>
      <c r="B141" s="117"/>
      <c r="C141" s="123" t="s">
        <v>163</v>
      </c>
      <c r="D141" s="123" t="s">
        <v>163</v>
      </c>
      <c r="E141" s="123" t="s">
        <v>163</v>
      </c>
      <c r="F141" s="136">
        <v>141</v>
      </c>
      <c r="G141" s="136"/>
      <c r="H141" s="135"/>
      <c r="I141" s="135"/>
      <c r="J141" s="135"/>
      <c r="K141" s="137"/>
      <c r="L141" s="137"/>
      <c r="M141" s="137"/>
      <c r="N141" s="137"/>
      <c r="O141" s="137"/>
      <c r="P141" s="137"/>
      <c r="Q141" s="137"/>
      <c r="R141" s="137"/>
      <c r="S141" s="137"/>
    </row>
    <row r="142" spans="1:19" ht="24.95" customHeight="1" x14ac:dyDescent="0.25">
      <c r="A142" s="117" t="s">
        <v>164</v>
      </c>
      <c r="B142" s="117"/>
      <c r="C142" s="123" t="s">
        <v>165</v>
      </c>
      <c r="D142" s="123" t="s">
        <v>165</v>
      </c>
      <c r="E142" s="123" t="s">
        <v>165</v>
      </c>
      <c r="F142" s="136">
        <v>142</v>
      </c>
      <c r="G142" s="136"/>
      <c r="H142" s="135"/>
      <c r="I142" s="135"/>
      <c r="J142" s="135"/>
      <c r="K142" s="137"/>
      <c r="L142" s="137"/>
      <c r="M142" s="137"/>
      <c r="N142" s="137"/>
      <c r="O142" s="137"/>
      <c r="P142" s="137"/>
      <c r="Q142" s="137"/>
      <c r="R142" s="137"/>
      <c r="S142" s="137"/>
    </row>
    <row r="143" spans="1:19" ht="29.45" customHeight="1" x14ac:dyDescent="0.25">
      <c r="A143" s="117">
        <v>418</v>
      </c>
      <c r="B143" s="117"/>
      <c r="C143" s="123" t="s">
        <v>166</v>
      </c>
      <c r="D143" s="123" t="s">
        <v>166</v>
      </c>
      <c r="E143" s="123" t="s">
        <v>166</v>
      </c>
      <c r="F143" s="136">
        <v>143</v>
      </c>
      <c r="G143" s="136"/>
      <c r="H143" s="135"/>
      <c r="I143" s="135"/>
      <c r="J143" s="135"/>
      <c r="K143" s="137"/>
      <c r="L143" s="137"/>
      <c r="M143" s="137"/>
      <c r="N143" s="137"/>
      <c r="O143" s="137"/>
      <c r="P143" s="137"/>
      <c r="Q143" s="137"/>
      <c r="R143" s="137"/>
      <c r="S143" s="137"/>
    </row>
    <row r="144" spans="1:19" ht="36.950000000000003" customHeight="1" x14ac:dyDescent="0.25">
      <c r="A144" s="117" t="s">
        <v>167</v>
      </c>
      <c r="B144" s="117"/>
      <c r="C144" s="123" t="s">
        <v>168</v>
      </c>
      <c r="D144" s="123" t="s">
        <v>168</v>
      </c>
      <c r="E144" s="123" t="s">
        <v>168</v>
      </c>
      <c r="F144" s="136">
        <v>144</v>
      </c>
      <c r="G144" s="136"/>
      <c r="H144" s="135"/>
      <c r="I144" s="135"/>
      <c r="J144" s="135"/>
      <c r="K144" s="137"/>
      <c r="L144" s="137"/>
      <c r="M144" s="137"/>
      <c r="N144" s="137"/>
      <c r="O144" s="137"/>
      <c r="P144" s="137"/>
      <c r="Q144" s="137"/>
      <c r="R144" s="137"/>
      <c r="S144" s="137"/>
    </row>
    <row r="145" spans="1:19" ht="33.950000000000003" customHeight="1" x14ac:dyDescent="0.25">
      <c r="A145" s="117">
        <v>408</v>
      </c>
      <c r="B145" s="117"/>
      <c r="C145" s="123" t="s">
        <v>169</v>
      </c>
      <c r="D145" s="123" t="s">
        <v>169</v>
      </c>
      <c r="E145" s="123" t="s">
        <v>169</v>
      </c>
      <c r="F145" s="136">
        <v>145</v>
      </c>
      <c r="G145" s="136"/>
      <c r="H145" s="135"/>
      <c r="I145" s="135"/>
      <c r="J145" s="135"/>
      <c r="K145" s="137"/>
      <c r="L145" s="137"/>
      <c r="M145" s="137"/>
      <c r="N145" s="137"/>
      <c r="O145" s="137"/>
      <c r="P145" s="137"/>
      <c r="Q145" s="137"/>
      <c r="R145" s="137"/>
      <c r="S145" s="137"/>
    </row>
    <row r="146" spans="1:19" ht="23.1" customHeight="1" x14ac:dyDescent="0.25">
      <c r="A146" s="117">
        <v>407</v>
      </c>
      <c r="B146" s="117"/>
      <c r="C146" s="123" t="s">
        <v>170</v>
      </c>
      <c r="D146" s="123" t="s">
        <v>170</v>
      </c>
      <c r="E146" s="123" t="s">
        <v>170</v>
      </c>
      <c r="F146" s="136">
        <v>146</v>
      </c>
      <c r="G146" s="136"/>
      <c r="H146" s="135"/>
      <c r="I146" s="135"/>
      <c r="J146" s="135"/>
      <c r="K146" s="137"/>
      <c r="L146" s="137"/>
      <c r="M146" s="137"/>
      <c r="N146" s="137"/>
      <c r="O146" s="137"/>
      <c r="P146" s="137"/>
      <c r="Q146" s="137"/>
      <c r="R146" s="137"/>
      <c r="S146" s="137"/>
    </row>
    <row r="147" spans="1:19" ht="51" customHeight="1" x14ac:dyDescent="0.25">
      <c r="A147" s="117" t="s">
        <v>171</v>
      </c>
      <c r="B147" s="117"/>
      <c r="C147" s="123" t="s">
        <v>172</v>
      </c>
      <c r="D147" s="123" t="s">
        <v>172</v>
      </c>
      <c r="E147" s="123" t="s">
        <v>172</v>
      </c>
      <c r="F147" s="136">
        <v>147</v>
      </c>
      <c r="G147" s="136"/>
      <c r="H147" s="135"/>
      <c r="I147" s="135"/>
      <c r="J147" s="135"/>
      <c r="K147" s="138">
        <f>K148+K155+SUM(K161:O168)</f>
        <v>413691</v>
      </c>
      <c r="L147" s="138"/>
      <c r="M147" s="138"/>
      <c r="N147" s="138"/>
      <c r="O147" s="138"/>
      <c r="P147" s="138">
        <f>P148+P155+SUM(P161:S168)</f>
        <v>294727</v>
      </c>
      <c r="Q147" s="138"/>
      <c r="R147" s="138"/>
      <c r="S147" s="138"/>
    </row>
    <row r="148" spans="1:19" ht="31.5" customHeight="1" x14ac:dyDescent="0.25">
      <c r="A148" s="117">
        <v>42</v>
      </c>
      <c r="B148" s="117"/>
      <c r="C148" s="123" t="s">
        <v>173</v>
      </c>
      <c r="D148" s="123" t="s">
        <v>173</v>
      </c>
      <c r="E148" s="123" t="s">
        <v>173</v>
      </c>
      <c r="F148" s="136">
        <v>148</v>
      </c>
      <c r="G148" s="136"/>
      <c r="H148" s="135"/>
      <c r="I148" s="135"/>
      <c r="J148" s="135"/>
      <c r="K148" s="138">
        <f>SUM(K149:O154)</f>
        <v>22355</v>
      </c>
      <c r="L148" s="138"/>
      <c r="M148" s="138"/>
      <c r="N148" s="138"/>
      <c r="O148" s="138"/>
      <c r="P148" s="138">
        <f>SUM(P149:S154)</f>
        <v>5839</v>
      </c>
      <c r="Q148" s="138"/>
      <c r="R148" s="138"/>
      <c r="S148" s="138"/>
    </row>
    <row r="149" spans="1:19" ht="37.5" customHeight="1" x14ac:dyDescent="0.25">
      <c r="A149" s="117">
        <v>420</v>
      </c>
      <c r="B149" s="117"/>
      <c r="C149" s="123" t="s">
        <v>174</v>
      </c>
      <c r="D149" s="123" t="s">
        <v>174</v>
      </c>
      <c r="E149" s="123" t="s">
        <v>174</v>
      </c>
      <c r="F149" s="136">
        <v>149</v>
      </c>
      <c r="G149" s="136"/>
      <c r="H149" s="135"/>
      <c r="I149" s="135"/>
      <c r="J149" s="135"/>
      <c r="K149" s="137"/>
      <c r="L149" s="137"/>
      <c r="M149" s="137"/>
      <c r="N149" s="137"/>
      <c r="O149" s="137"/>
      <c r="P149" s="137"/>
      <c r="Q149" s="137"/>
      <c r="R149" s="137"/>
      <c r="S149" s="137"/>
    </row>
    <row r="150" spans="1:19" ht="44.1" customHeight="1" x14ac:dyDescent="0.25">
      <c r="A150" s="117" t="s">
        <v>175</v>
      </c>
      <c r="B150" s="117"/>
      <c r="C150" s="123" t="s">
        <v>176</v>
      </c>
      <c r="D150" s="123" t="s">
        <v>176</v>
      </c>
      <c r="E150" s="123" t="s">
        <v>176</v>
      </c>
      <c r="F150" s="136">
        <v>150</v>
      </c>
      <c r="G150" s="136"/>
      <c r="H150" s="135"/>
      <c r="I150" s="135"/>
      <c r="J150" s="135"/>
      <c r="K150" s="137">
        <v>22355</v>
      </c>
      <c r="L150" s="137"/>
      <c r="M150" s="137"/>
      <c r="N150" s="137"/>
      <c r="O150" s="137"/>
      <c r="P150" s="137">
        <v>5839</v>
      </c>
      <c r="Q150" s="137"/>
      <c r="R150" s="137"/>
      <c r="S150" s="137"/>
    </row>
    <row r="151" spans="1:19" ht="26.45" customHeight="1" x14ac:dyDescent="0.25">
      <c r="A151" s="117" t="s">
        <v>177</v>
      </c>
      <c r="B151" s="117"/>
      <c r="C151" s="123" t="s">
        <v>178</v>
      </c>
      <c r="D151" s="123" t="s">
        <v>178</v>
      </c>
      <c r="E151" s="123" t="s">
        <v>178</v>
      </c>
      <c r="F151" s="136">
        <v>151</v>
      </c>
      <c r="G151" s="136"/>
      <c r="H151" s="135"/>
      <c r="I151" s="135"/>
      <c r="J151" s="135"/>
      <c r="K151" s="137"/>
      <c r="L151" s="137"/>
      <c r="M151" s="137"/>
      <c r="N151" s="137"/>
      <c r="O151" s="137"/>
      <c r="P151" s="137"/>
      <c r="Q151" s="137"/>
      <c r="R151" s="137"/>
      <c r="S151" s="137"/>
    </row>
    <row r="152" spans="1:19" ht="33.950000000000003" customHeight="1" x14ac:dyDescent="0.25">
      <c r="A152" s="117">
        <v>427</v>
      </c>
      <c r="B152" s="117"/>
      <c r="C152" s="123" t="s">
        <v>179</v>
      </c>
      <c r="D152" s="123" t="s">
        <v>179</v>
      </c>
      <c r="E152" s="123" t="s">
        <v>179</v>
      </c>
      <c r="F152" s="136">
        <v>152</v>
      </c>
      <c r="G152" s="136"/>
      <c r="H152" s="135"/>
      <c r="I152" s="135"/>
      <c r="J152" s="135"/>
      <c r="K152" s="137"/>
      <c r="L152" s="137"/>
      <c r="M152" s="137"/>
      <c r="N152" s="137"/>
      <c r="O152" s="137"/>
      <c r="P152" s="137"/>
      <c r="Q152" s="137"/>
      <c r="R152" s="137"/>
      <c r="S152" s="137"/>
    </row>
    <row r="153" spans="1:19" ht="26.1" customHeight="1" x14ac:dyDescent="0.25">
      <c r="A153" s="117">
        <v>428</v>
      </c>
      <c r="B153" s="117"/>
      <c r="C153" s="123" t="s">
        <v>180</v>
      </c>
      <c r="D153" s="123" t="s">
        <v>180</v>
      </c>
      <c r="E153" s="123" t="s">
        <v>180</v>
      </c>
      <c r="F153" s="136">
        <v>153</v>
      </c>
      <c r="G153" s="136"/>
      <c r="H153" s="135"/>
      <c r="I153" s="135"/>
      <c r="J153" s="135"/>
      <c r="K153" s="137"/>
      <c r="L153" s="137"/>
      <c r="M153" s="137"/>
      <c r="N153" s="137"/>
      <c r="O153" s="137"/>
      <c r="P153" s="137"/>
      <c r="Q153" s="137"/>
      <c r="R153" s="137"/>
      <c r="S153" s="137"/>
    </row>
    <row r="154" spans="1:19" ht="27.6" customHeight="1" x14ac:dyDescent="0.25">
      <c r="A154" s="117">
        <v>429</v>
      </c>
      <c r="B154" s="117"/>
      <c r="C154" s="123" t="s">
        <v>181</v>
      </c>
      <c r="D154" s="123" t="s">
        <v>181</v>
      </c>
      <c r="E154" s="123" t="s">
        <v>181</v>
      </c>
      <c r="F154" s="136">
        <v>154</v>
      </c>
      <c r="G154" s="136"/>
      <c r="H154" s="135"/>
      <c r="I154" s="135"/>
      <c r="J154" s="135"/>
      <c r="K154" s="137"/>
      <c r="L154" s="137"/>
      <c r="M154" s="137"/>
      <c r="N154" s="137"/>
      <c r="O154" s="137"/>
      <c r="P154" s="137"/>
      <c r="Q154" s="137"/>
      <c r="R154" s="137"/>
      <c r="S154" s="137"/>
    </row>
    <row r="155" spans="1:19" ht="29.45" customHeight="1" x14ac:dyDescent="0.25">
      <c r="A155" s="117">
        <v>43</v>
      </c>
      <c r="B155" s="117"/>
      <c r="C155" s="123" t="s">
        <v>182</v>
      </c>
      <c r="D155" s="123" t="s">
        <v>182</v>
      </c>
      <c r="E155" s="123" t="s">
        <v>182</v>
      </c>
      <c r="F155" s="136">
        <v>155</v>
      </c>
      <c r="G155" s="136"/>
      <c r="H155" s="135"/>
      <c r="I155" s="135"/>
      <c r="J155" s="135"/>
      <c r="K155" s="138">
        <f>SUM(K156:O160)</f>
        <v>263867</v>
      </c>
      <c r="L155" s="138"/>
      <c r="M155" s="138"/>
      <c r="N155" s="138"/>
      <c r="O155" s="138"/>
      <c r="P155" s="138">
        <f>SUM(P156:S160)</f>
        <v>189427</v>
      </c>
      <c r="Q155" s="138"/>
      <c r="R155" s="138"/>
      <c r="S155" s="138"/>
    </row>
    <row r="156" spans="1:19" ht="27.6" customHeight="1" x14ac:dyDescent="0.25">
      <c r="A156" s="117" t="s">
        <v>183</v>
      </c>
      <c r="B156" s="117"/>
      <c r="C156" s="123" t="s">
        <v>184</v>
      </c>
      <c r="D156" s="123" t="s">
        <v>184</v>
      </c>
      <c r="E156" s="123" t="s">
        <v>184</v>
      </c>
      <c r="F156" s="136">
        <v>156</v>
      </c>
      <c r="G156" s="136"/>
      <c r="H156" s="135"/>
      <c r="I156" s="135"/>
      <c r="J156" s="135"/>
      <c r="K156" s="137">
        <v>131458</v>
      </c>
      <c r="L156" s="137"/>
      <c r="M156" s="137"/>
      <c r="N156" s="137"/>
      <c r="O156" s="137"/>
      <c r="P156" s="137">
        <v>69721</v>
      </c>
      <c r="Q156" s="137"/>
      <c r="R156" s="137"/>
      <c r="S156" s="137"/>
    </row>
    <row r="157" spans="1:19" ht="23.45" customHeight="1" x14ac:dyDescent="0.25">
      <c r="A157" s="117">
        <v>431</v>
      </c>
      <c r="B157" s="117"/>
      <c r="C157" s="123" t="s">
        <v>185</v>
      </c>
      <c r="D157" s="123" t="s">
        <v>185</v>
      </c>
      <c r="E157" s="123" t="s">
        <v>185</v>
      </c>
      <c r="F157" s="136">
        <v>157</v>
      </c>
      <c r="G157" s="136"/>
      <c r="H157" s="135"/>
      <c r="I157" s="135"/>
      <c r="J157" s="135"/>
      <c r="K157" s="137"/>
      <c r="L157" s="137"/>
      <c r="M157" s="137"/>
      <c r="N157" s="137"/>
      <c r="O157" s="137"/>
      <c r="P157" s="137"/>
      <c r="Q157" s="137"/>
      <c r="R157" s="137"/>
      <c r="S157" s="137"/>
    </row>
    <row r="158" spans="1:19" ht="22.5" customHeight="1" x14ac:dyDescent="0.25">
      <c r="A158" s="117" t="s">
        <v>186</v>
      </c>
      <c r="B158" s="117"/>
      <c r="C158" s="123" t="s">
        <v>187</v>
      </c>
      <c r="D158" s="123" t="s">
        <v>187</v>
      </c>
      <c r="E158" s="123" t="s">
        <v>187</v>
      </c>
      <c r="F158" s="136">
        <v>158</v>
      </c>
      <c r="G158" s="136"/>
      <c r="H158" s="135"/>
      <c r="I158" s="135"/>
      <c r="J158" s="135"/>
      <c r="K158" s="137">
        <v>132409</v>
      </c>
      <c r="L158" s="137"/>
      <c r="M158" s="137"/>
      <c r="N158" s="137"/>
      <c r="O158" s="137"/>
      <c r="P158" s="137">
        <v>119706</v>
      </c>
      <c r="Q158" s="137"/>
      <c r="R158" s="137"/>
      <c r="S158" s="137"/>
    </row>
    <row r="159" spans="1:19" ht="21.6" customHeight="1" x14ac:dyDescent="0.25">
      <c r="A159" s="117">
        <v>435</v>
      </c>
      <c r="B159" s="117"/>
      <c r="C159" s="123" t="s">
        <v>188</v>
      </c>
      <c r="D159" s="123" t="s">
        <v>188</v>
      </c>
      <c r="E159" s="123" t="s">
        <v>188</v>
      </c>
      <c r="F159" s="136">
        <v>159</v>
      </c>
      <c r="G159" s="136"/>
      <c r="H159" s="135"/>
      <c r="I159" s="135"/>
      <c r="J159" s="135"/>
      <c r="K159" s="137"/>
      <c r="L159" s="137"/>
      <c r="M159" s="137"/>
      <c r="N159" s="137"/>
      <c r="O159" s="137"/>
      <c r="P159" s="137"/>
      <c r="Q159" s="137"/>
      <c r="R159" s="137"/>
      <c r="S159" s="137"/>
    </row>
    <row r="160" spans="1:19" ht="23.1" customHeight="1" x14ac:dyDescent="0.25">
      <c r="A160" s="117" t="s">
        <v>189</v>
      </c>
      <c r="B160" s="117"/>
      <c r="C160" s="123" t="s">
        <v>190</v>
      </c>
      <c r="D160" s="123" t="s">
        <v>190</v>
      </c>
      <c r="E160" s="123" t="s">
        <v>190</v>
      </c>
      <c r="F160" s="136">
        <v>160</v>
      </c>
      <c r="G160" s="136"/>
      <c r="H160" s="135"/>
      <c r="I160" s="135"/>
      <c r="J160" s="135"/>
      <c r="K160" s="137"/>
      <c r="L160" s="137"/>
      <c r="M160" s="137"/>
      <c r="N160" s="137"/>
      <c r="O160" s="137"/>
      <c r="P160" s="137"/>
      <c r="Q160" s="137"/>
      <c r="R160" s="137"/>
      <c r="S160" s="137"/>
    </row>
    <row r="161" spans="1:19" ht="23.1" customHeight="1" x14ac:dyDescent="0.25">
      <c r="A161" s="117" t="s">
        <v>191</v>
      </c>
      <c r="B161" s="117"/>
      <c r="C161" s="123" t="s">
        <v>192</v>
      </c>
      <c r="D161" s="123" t="s">
        <v>192</v>
      </c>
      <c r="E161" s="123" t="s">
        <v>192</v>
      </c>
      <c r="F161" s="136">
        <v>161</v>
      </c>
      <c r="G161" s="136"/>
      <c r="H161" s="135"/>
      <c r="I161" s="135"/>
      <c r="J161" s="135"/>
      <c r="K161" s="137"/>
      <c r="L161" s="137"/>
      <c r="M161" s="137"/>
      <c r="N161" s="137"/>
      <c r="O161" s="137"/>
      <c r="P161" s="137"/>
      <c r="Q161" s="137"/>
      <c r="R161" s="137"/>
      <c r="S161" s="137"/>
    </row>
    <row r="162" spans="1:19" ht="24" customHeight="1" x14ac:dyDescent="0.25">
      <c r="A162" s="117" t="s">
        <v>193</v>
      </c>
      <c r="B162" s="117"/>
      <c r="C162" s="123" t="s">
        <v>194</v>
      </c>
      <c r="D162" s="123" t="s">
        <v>194</v>
      </c>
      <c r="E162" s="123" t="s">
        <v>194</v>
      </c>
      <c r="F162" s="136">
        <v>162</v>
      </c>
      <c r="G162" s="136"/>
      <c r="H162" s="135"/>
      <c r="I162" s="135"/>
      <c r="J162" s="135"/>
      <c r="K162" s="137">
        <v>14583</v>
      </c>
      <c r="L162" s="137"/>
      <c r="M162" s="137"/>
      <c r="N162" s="137"/>
      <c r="O162" s="137"/>
      <c r="P162" s="137">
        <v>16163</v>
      </c>
      <c r="Q162" s="137"/>
      <c r="R162" s="137"/>
      <c r="S162" s="137"/>
    </row>
    <row r="163" spans="1:19" ht="24" customHeight="1" x14ac:dyDescent="0.25">
      <c r="A163" s="117" t="s">
        <v>195</v>
      </c>
      <c r="B163" s="117"/>
      <c r="C163" s="123" t="s">
        <v>196</v>
      </c>
      <c r="D163" s="123" t="s">
        <v>196</v>
      </c>
      <c r="E163" s="123" t="s">
        <v>196</v>
      </c>
      <c r="F163" s="136">
        <v>163</v>
      </c>
      <c r="G163" s="136"/>
      <c r="H163" s="135"/>
      <c r="I163" s="135"/>
      <c r="J163" s="135"/>
      <c r="K163" s="137"/>
      <c r="L163" s="137"/>
      <c r="M163" s="137"/>
      <c r="N163" s="137"/>
      <c r="O163" s="137"/>
      <c r="P163" s="137"/>
      <c r="Q163" s="137"/>
      <c r="R163" s="137"/>
      <c r="S163" s="137"/>
    </row>
    <row r="164" spans="1:19" ht="24.6" customHeight="1" x14ac:dyDescent="0.25">
      <c r="A164" s="117" t="s">
        <v>197</v>
      </c>
      <c r="B164" s="117"/>
      <c r="C164" s="123" t="s">
        <v>198</v>
      </c>
      <c r="D164" s="123" t="s">
        <v>198</v>
      </c>
      <c r="E164" s="123" t="s">
        <v>198</v>
      </c>
      <c r="F164" s="136">
        <v>164</v>
      </c>
      <c r="G164" s="136"/>
      <c r="H164" s="135"/>
      <c r="I164" s="135"/>
      <c r="J164" s="135"/>
      <c r="K164" s="137">
        <v>10009</v>
      </c>
      <c r="L164" s="137"/>
      <c r="M164" s="137"/>
      <c r="N164" s="137"/>
      <c r="O164" s="137"/>
      <c r="P164" s="137">
        <v>22243</v>
      </c>
      <c r="Q164" s="137"/>
      <c r="R164" s="137"/>
      <c r="S164" s="137"/>
    </row>
    <row r="165" spans="1:19" ht="26.1" customHeight="1" x14ac:dyDescent="0.25">
      <c r="A165" s="117" t="s">
        <v>199</v>
      </c>
      <c r="B165" s="117"/>
      <c r="C165" s="123" t="s">
        <v>200</v>
      </c>
      <c r="D165" s="123" t="s">
        <v>200</v>
      </c>
      <c r="E165" s="123" t="s">
        <v>200</v>
      </c>
      <c r="F165" s="136">
        <v>165</v>
      </c>
      <c r="G165" s="136"/>
      <c r="H165" s="135"/>
      <c r="I165" s="135"/>
      <c r="J165" s="135"/>
      <c r="K165" s="137">
        <v>1962</v>
      </c>
      <c r="L165" s="137"/>
      <c r="M165" s="137"/>
      <c r="N165" s="137"/>
      <c r="O165" s="137"/>
      <c r="P165" s="137">
        <v>1136</v>
      </c>
      <c r="Q165" s="137"/>
      <c r="R165" s="137"/>
      <c r="S165" s="137"/>
    </row>
    <row r="166" spans="1:19" ht="23.45" customHeight="1" x14ac:dyDescent="0.25">
      <c r="A166" s="117">
        <v>481</v>
      </c>
      <c r="B166" s="117"/>
      <c r="C166" s="123" t="s">
        <v>201</v>
      </c>
      <c r="D166" s="123" t="s">
        <v>201</v>
      </c>
      <c r="E166" s="123" t="s">
        <v>201</v>
      </c>
      <c r="F166" s="136">
        <v>166</v>
      </c>
      <c r="G166" s="136"/>
      <c r="H166" s="135"/>
      <c r="I166" s="135"/>
      <c r="J166" s="135"/>
      <c r="K166" s="137">
        <v>224</v>
      </c>
      <c r="L166" s="137"/>
      <c r="M166" s="137"/>
      <c r="N166" s="137"/>
      <c r="O166" s="137"/>
      <c r="P166" s="137">
        <v>328</v>
      </c>
      <c r="Q166" s="137"/>
      <c r="R166" s="137"/>
      <c r="S166" s="137"/>
    </row>
    <row r="167" spans="1:19" ht="27.6" customHeight="1" x14ac:dyDescent="0.25">
      <c r="A167" s="117" t="s">
        <v>202</v>
      </c>
      <c r="B167" s="117"/>
      <c r="C167" s="123" t="s">
        <v>203</v>
      </c>
      <c r="D167" s="123" t="s">
        <v>203</v>
      </c>
      <c r="E167" s="123" t="s">
        <v>203</v>
      </c>
      <c r="F167" s="136">
        <v>167</v>
      </c>
      <c r="G167" s="136"/>
      <c r="H167" s="135"/>
      <c r="I167" s="135"/>
      <c r="J167" s="135"/>
      <c r="K167" s="137">
        <v>100691</v>
      </c>
      <c r="L167" s="137"/>
      <c r="M167" s="137"/>
      <c r="N167" s="137"/>
      <c r="O167" s="137"/>
      <c r="P167" s="137">
        <v>59591</v>
      </c>
      <c r="Q167" s="137"/>
      <c r="R167" s="137"/>
      <c r="S167" s="137"/>
    </row>
    <row r="168" spans="1:19" x14ac:dyDescent="0.25">
      <c r="A168" s="117">
        <v>496</v>
      </c>
      <c r="B168" s="117"/>
      <c r="C168" s="123" t="s">
        <v>204</v>
      </c>
      <c r="D168" s="123" t="s">
        <v>204</v>
      </c>
      <c r="E168" s="123" t="s">
        <v>204</v>
      </c>
      <c r="F168" s="136">
        <v>168</v>
      </c>
      <c r="G168" s="136"/>
      <c r="H168" s="135"/>
      <c r="I168" s="135"/>
      <c r="J168" s="135"/>
      <c r="K168" s="137"/>
      <c r="L168" s="137"/>
      <c r="M168" s="137"/>
      <c r="N168" s="137"/>
      <c r="O168" s="137"/>
      <c r="P168" s="137"/>
      <c r="Q168" s="137"/>
      <c r="R168" s="137"/>
      <c r="S168" s="137"/>
    </row>
    <row r="169" spans="1:19" ht="11.1" customHeight="1" x14ac:dyDescent="0.25">
      <c r="A169" s="117"/>
      <c r="B169" s="117"/>
      <c r="C169" s="123"/>
      <c r="D169" s="123"/>
      <c r="E169" s="123"/>
      <c r="F169" s="139"/>
      <c r="G169" s="139"/>
      <c r="H169" s="140"/>
      <c r="I169" s="140"/>
      <c r="J169" s="140"/>
      <c r="K169" s="138"/>
      <c r="L169" s="138"/>
      <c r="M169" s="138"/>
      <c r="N169" s="138"/>
      <c r="O169" s="138"/>
      <c r="P169" s="138"/>
      <c r="Q169" s="138"/>
      <c r="R169" s="138"/>
      <c r="S169" s="138"/>
    </row>
    <row r="170" spans="1:19" ht="30.95" customHeight="1" x14ac:dyDescent="0.25">
      <c r="A170" s="117"/>
      <c r="B170" s="117"/>
      <c r="C170" s="123" t="s">
        <v>205</v>
      </c>
      <c r="D170" s="123" t="s">
        <v>205</v>
      </c>
      <c r="E170" s="123" t="s">
        <v>205</v>
      </c>
      <c r="F170" s="136">
        <v>169</v>
      </c>
      <c r="G170" s="136">
        <v>169</v>
      </c>
      <c r="H170" s="135"/>
      <c r="I170" s="135"/>
      <c r="J170" s="135"/>
      <c r="K170" s="138">
        <f>K100+K132+K146+K147</f>
        <v>997468</v>
      </c>
      <c r="L170" s="138"/>
      <c r="M170" s="138"/>
      <c r="N170" s="138"/>
      <c r="O170" s="138"/>
      <c r="P170" s="138">
        <f>P100+P132+P146+P147</f>
        <v>887514</v>
      </c>
      <c r="Q170" s="138"/>
      <c r="R170" s="138"/>
      <c r="S170" s="138"/>
    </row>
    <row r="171" spans="1:19" ht="30.95" customHeight="1" x14ac:dyDescent="0.25">
      <c r="A171" s="117" t="s">
        <v>206</v>
      </c>
      <c r="B171" s="117"/>
      <c r="C171" s="123" t="s">
        <v>207</v>
      </c>
      <c r="D171" s="123" t="s">
        <v>207</v>
      </c>
      <c r="E171" s="123" t="s">
        <v>207</v>
      </c>
      <c r="F171" s="136">
        <v>170</v>
      </c>
      <c r="G171" s="136">
        <v>170</v>
      </c>
      <c r="H171" s="135"/>
      <c r="I171" s="135"/>
      <c r="J171" s="135"/>
      <c r="K171" s="137"/>
      <c r="L171" s="137"/>
      <c r="M171" s="137"/>
      <c r="N171" s="137"/>
      <c r="O171" s="137"/>
      <c r="P171" s="137"/>
      <c r="Q171" s="137"/>
      <c r="R171" s="137"/>
      <c r="S171" s="137"/>
    </row>
    <row r="172" spans="1:19" ht="30.95" customHeight="1" x14ac:dyDescent="0.25">
      <c r="A172" s="28"/>
      <c r="B172" s="28"/>
      <c r="C172" s="29"/>
      <c r="D172" s="29"/>
      <c r="E172" s="31"/>
      <c r="F172" s="31"/>
      <c r="G172" s="31"/>
      <c r="H172" s="31"/>
      <c r="I172" s="31"/>
      <c r="J172" s="31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</row>
    <row r="174" spans="1:19" x14ac:dyDescent="0.25">
      <c r="A174" s="32"/>
      <c r="B174" s="32"/>
      <c r="C174" s="32"/>
      <c r="D174" s="32"/>
      <c r="E174" s="99" t="s">
        <v>282</v>
      </c>
      <c r="F174" s="99"/>
      <c r="G174" s="99"/>
      <c r="H174" s="99"/>
      <c r="I174" s="99"/>
      <c r="J174" s="99"/>
      <c r="K174" s="32"/>
      <c r="L174" s="32" t="s">
        <v>692</v>
      </c>
      <c r="M174" s="99" t="s">
        <v>283</v>
      </c>
      <c r="N174" s="99"/>
      <c r="O174" s="99"/>
      <c r="P174" s="99"/>
      <c r="Q174" s="99"/>
      <c r="R174" s="99"/>
      <c r="S174"/>
    </row>
    <row r="175" spans="1:19" x14ac:dyDescent="0.25">
      <c r="A175" s="32" t="s">
        <v>280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/>
    </row>
    <row r="176" spans="1:19" x14ac:dyDescent="0.25">
      <c r="A176" s="32" t="s">
        <v>281</v>
      </c>
      <c r="B176" s="2"/>
      <c r="C176" s="9"/>
      <c r="D176" s="32"/>
      <c r="E176" s="97"/>
      <c r="F176" s="97"/>
      <c r="G176" s="97"/>
      <c r="H176" s="97"/>
      <c r="I176" s="97"/>
      <c r="J176" s="97"/>
      <c r="K176" s="32"/>
      <c r="L176" s="32"/>
      <c r="M176" s="32"/>
      <c r="N176" s="98"/>
      <c r="O176" s="98"/>
      <c r="P176" s="98"/>
      <c r="Q176" s="98"/>
      <c r="R176" s="98"/>
      <c r="S176"/>
    </row>
    <row r="178" spans="1:18" ht="23.1" customHeight="1" x14ac:dyDescent="0.25">
      <c r="A178" s="10"/>
      <c r="B178" s="10"/>
      <c r="C178" s="10"/>
      <c r="D178" s="10"/>
      <c r="E178" s="106" t="s">
        <v>285</v>
      </c>
      <c r="F178" s="106"/>
      <c r="G178" s="106"/>
      <c r="H178" s="106"/>
      <c r="I178" s="106"/>
      <c r="J178" s="106"/>
      <c r="K178" s="10"/>
      <c r="L178" s="10"/>
      <c r="M178" s="105" t="s">
        <v>284</v>
      </c>
      <c r="N178" s="105"/>
      <c r="O178" s="105"/>
      <c r="P178" s="105"/>
      <c r="Q178" s="105"/>
      <c r="R178" s="105"/>
    </row>
  </sheetData>
  <sheetProtection sheet="1" objects="1" scenarios="1"/>
  <mergeCells count="1027">
    <mergeCell ref="P143:S143"/>
    <mergeCell ref="P144:S144"/>
    <mergeCell ref="P145:S145"/>
    <mergeCell ref="P128:S128"/>
    <mergeCell ref="P129:S129"/>
    <mergeCell ref="P130:S130"/>
    <mergeCell ref="P131:S131"/>
    <mergeCell ref="P132:S132"/>
    <mergeCell ref="P133:S133"/>
    <mergeCell ref="P116:S116"/>
    <mergeCell ref="P117:S117"/>
    <mergeCell ref="P118:S118"/>
    <mergeCell ref="P119:S119"/>
    <mergeCell ref="P120:S120"/>
    <mergeCell ref="P121:S121"/>
    <mergeCell ref="F167:G167"/>
    <mergeCell ref="F168:G168"/>
    <mergeCell ref="F141:G141"/>
    <mergeCell ref="F142:G142"/>
    <mergeCell ref="F131:G131"/>
    <mergeCell ref="F132:G132"/>
    <mergeCell ref="F133:G133"/>
    <mergeCell ref="F134:G134"/>
    <mergeCell ref="F135:G135"/>
    <mergeCell ref="F136:G136"/>
    <mergeCell ref="F125:G125"/>
    <mergeCell ref="F126:G126"/>
    <mergeCell ref="F127:G127"/>
    <mergeCell ref="F128:G128"/>
    <mergeCell ref="F129:G129"/>
    <mergeCell ref="F130:G130"/>
    <mergeCell ref="F120:G120"/>
    <mergeCell ref="F169:G169"/>
    <mergeCell ref="F170:G170"/>
    <mergeCell ref="F171:G171"/>
    <mergeCell ref="F103:G103"/>
    <mergeCell ref="F161:G161"/>
    <mergeCell ref="F162:G162"/>
    <mergeCell ref="F163:G163"/>
    <mergeCell ref="F164:G164"/>
    <mergeCell ref="F165:G165"/>
    <mergeCell ref="F166:G166"/>
    <mergeCell ref="F155:G155"/>
    <mergeCell ref="F156:G156"/>
    <mergeCell ref="F157:G157"/>
    <mergeCell ref="F158:G158"/>
    <mergeCell ref="F159:G159"/>
    <mergeCell ref="F160:G160"/>
    <mergeCell ref="F149:G149"/>
    <mergeCell ref="F150:G150"/>
    <mergeCell ref="F151:G151"/>
    <mergeCell ref="F152:G152"/>
    <mergeCell ref="F153:G153"/>
    <mergeCell ref="F154:G154"/>
    <mergeCell ref="F143:G143"/>
    <mergeCell ref="F144:G144"/>
    <mergeCell ref="F145:G145"/>
    <mergeCell ref="F146:G146"/>
    <mergeCell ref="F147:G147"/>
    <mergeCell ref="F148:G148"/>
    <mergeCell ref="F137:G137"/>
    <mergeCell ref="F138:G138"/>
    <mergeCell ref="F139:G139"/>
    <mergeCell ref="F140:G140"/>
    <mergeCell ref="F121:G121"/>
    <mergeCell ref="F122:G122"/>
    <mergeCell ref="F123:G123"/>
    <mergeCell ref="F124:G124"/>
    <mergeCell ref="F113:G113"/>
    <mergeCell ref="F114:G114"/>
    <mergeCell ref="F115:G115"/>
    <mergeCell ref="F116:G116"/>
    <mergeCell ref="F117:G117"/>
    <mergeCell ref="F118:G118"/>
    <mergeCell ref="F107:G107"/>
    <mergeCell ref="F108:G108"/>
    <mergeCell ref="F109:G109"/>
    <mergeCell ref="F110:G110"/>
    <mergeCell ref="F111:G111"/>
    <mergeCell ref="F112:G112"/>
    <mergeCell ref="F102:G102"/>
    <mergeCell ref="F104:G104"/>
    <mergeCell ref="F105:G105"/>
    <mergeCell ref="F106:G106"/>
    <mergeCell ref="F94:G94"/>
    <mergeCell ref="G8:K8"/>
    <mergeCell ref="P78:Q79"/>
    <mergeCell ref="F98:G98"/>
    <mergeCell ref="P98:S98"/>
    <mergeCell ref="F99:G99"/>
    <mergeCell ref="P99:S99"/>
    <mergeCell ref="F91:G91"/>
    <mergeCell ref="F78:G79"/>
    <mergeCell ref="F92:G92"/>
    <mergeCell ref="F93:G93"/>
    <mergeCell ref="F85:G85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63:G63"/>
    <mergeCell ref="F64:G64"/>
    <mergeCell ref="F65:G65"/>
    <mergeCell ref="F66:G66"/>
    <mergeCell ref="F67:G67"/>
    <mergeCell ref="F68:G68"/>
    <mergeCell ref="F29:G29"/>
    <mergeCell ref="F30:G30"/>
    <mergeCell ref="F31:G31"/>
    <mergeCell ref="F32:G32"/>
    <mergeCell ref="F24:G24"/>
    <mergeCell ref="F21:G23"/>
    <mergeCell ref="F25:G26"/>
    <mergeCell ref="F27:G27"/>
    <mergeCell ref="P88:Q88"/>
    <mergeCell ref="P89:Q89"/>
    <mergeCell ref="P90:Q90"/>
    <mergeCell ref="P91:Q91"/>
    <mergeCell ref="P92:Q92"/>
    <mergeCell ref="P93:Q93"/>
    <mergeCell ref="P82:Q82"/>
    <mergeCell ref="P83:Q83"/>
    <mergeCell ref="P84:Q84"/>
    <mergeCell ref="P85:Q85"/>
    <mergeCell ref="P86:Q86"/>
    <mergeCell ref="P87:Q87"/>
    <mergeCell ref="P76:Q76"/>
    <mergeCell ref="P77:Q77"/>
    <mergeCell ref="P80:Q80"/>
    <mergeCell ref="P81:Q81"/>
    <mergeCell ref="P70:Q70"/>
    <mergeCell ref="P71:Q71"/>
    <mergeCell ref="P72:Q72"/>
    <mergeCell ref="P73:Q73"/>
    <mergeCell ref="P74:Q74"/>
    <mergeCell ref="P75:Q75"/>
    <mergeCell ref="P64:Q64"/>
    <mergeCell ref="P65:Q65"/>
    <mergeCell ref="P66:Q66"/>
    <mergeCell ref="P67:Q67"/>
    <mergeCell ref="P68:Q68"/>
    <mergeCell ref="F28:G28"/>
    <mergeCell ref="H164:J164"/>
    <mergeCell ref="K164:O164"/>
    <mergeCell ref="H165:J165"/>
    <mergeCell ref="K165:O165"/>
    <mergeCell ref="P164:S164"/>
    <mergeCell ref="P165:S165"/>
    <mergeCell ref="H162:J162"/>
    <mergeCell ref="K162:O162"/>
    <mergeCell ref="H163:J163"/>
    <mergeCell ref="K163:O163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P94:Q94"/>
    <mergeCell ref="P102:S102"/>
    <mergeCell ref="P103:S103"/>
    <mergeCell ref="P104:S104"/>
    <mergeCell ref="P105:S105"/>
    <mergeCell ref="P106:S106"/>
    <mergeCell ref="P107:S107"/>
    <mergeCell ref="P140:S140"/>
    <mergeCell ref="P141:S141"/>
    <mergeCell ref="P142:S142"/>
    <mergeCell ref="H170:J170"/>
    <mergeCell ref="K170:O170"/>
    <mergeCell ref="H171:J171"/>
    <mergeCell ref="K171:O171"/>
    <mergeCell ref="P170:S170"/>
    <mergeCell ref="P171:S171"/>
    <mergeCell ref="H168:J168"/>
    <mergeCell ref="K168:O168"/>
    <mergeCell ref="H169:J169"/>
    <mergeCell ref="K169:O169"/>
    <mergeCell ref="P168:S168"/>
    <mergeCell ref="P169:S169"/>
    <mergeCell ref="H166:J166"/>
    <mergeCell ref="K166:O166"/>
    <mergeCell ref="H167:J167"/>
    <mergeCell ref="K167:O167"/>
    <mergeCell ref="P166:S166"/>
    <mergeCell ref="P167:S167"/>
    <mergeCell ref="P162:S162"/>
    <mergeCell ref="P163:S163"/>
    <mergeCell ref="H160:J160"/>
    <mergeCell ref="K160:O160"/>
    <mergeCell ref="H161:J161"/>
    <mergeCell ref="K161:O161"/>
    <mergeCell ref="P160:S160"/>
    <mergeCell ref="P161:S161"/>
    <mergeCell ref="H158:J158"/>
    <mergeCell ref="K158:O158"/>
    <mergeCell ref="H159:J159"/>
    <mergeCell ref="K159:O159"/>
    <mergeCell ref="P158:S158"/>
    <mergeCell ref="P159:S159"/>
    <mergeCell ref="H156:J156"/>
    <mergeCell ref="K156:O156"/>
    <mergeCell ref="H157:J157"/>
    <mergeCell ref="K157:O157"/>
    <mergeCell ref="P156:S156"/>
    <mergeCell ref="P157:S157"/>
    <mergeCell ref="H154:J154"/>
    <mergeCell ref="K154:O154"/>
    <mergeCell ref="H155:J155"/>
    <mergeCell ref="K155:O155"/>
    <mergeCell ref="P154:S154"/>
    <mergeCell ref="P155:S155"/>
    <mergeCell ref="H152:J152"/>
    <mergeCell ref="K152:O152"/>
    <mergeCell ref="H153:J153"/>
    <mergeCell ref="K153:O153"/>
    <mergeCell ref="P152:S152"/>
    <mergeCell ref="P153:S153"/>
    <mergeCell ref="H150:J150"/>
    <mergeCell ref="K150:O150"/>
    <mergeCell ref="H151:J151"/>
    <mergeCell ref="K151:O151"/>
    <mergeCell ref="P150:S150"/>
    <mergeCell ref="P151:S151"/>
    <mergeCell ref="H148:J148"/>
    <mergeCell ref="K148:O148"/>
    <mergeCell ref="H149:J149"/>
    <mergeCell ref="K149:O149"/>
    <mergeCell ref="P148:S148"/>
    <mergeCell ref="P149:S149"/>
    <mergeCell ref="H146:J146"/>
    <mergeCell ref="K146:O146"/>
    <mergeCell ref="H147:J147"/>
    <mergeCell ref="K147:O147"/>
    <mergeCell ref="P146:S146"/>
    <mergeCell ref="P147:S147"/>
    <mergeCell ref="A100:B101"/>
    <mergeCell ref="H100:J101"/>
    <mergeCell ref="K100:O101"/>
    <mergeCell ref="F100:G101"/>
    <mergeCell ref="P100:S101"/>
    <mergeCell ref="C100:E101"/>
    <mergeCell ref="P112:S112"/>
    <mergeCell ref="P113:S113"/>
    <mergeCell ref="P114:S114"/>
    <mergeCell ref="P115:S115"/>
    <mergeCell ref="P108:S108"/>
    <mergeCell ref="P109:S109"/>
    <mergeCell ref="P110:S110"/>
    <mergeCell ref="P111:S111"/>
    <mergeCell ref="K131:O131"/>
    <mergeCell ref="K132:O132"/>
    <mergeCell ref="K133:O133"/>
    <mergeCell ref="K122:O122"/>
    <mergeCell ref="K123:O123"/>
    <mergeCell ref="K124:O124"/>
    <mergeCell ref="C166:E166"/>
    <mergeCell ref="C167:E167"/>
    <mergeCell ref="C168:E168"/>
    <mergeCell ref="C169:E169"/>
    <mergeCell ref="C170:E170"/>
    <mergeCell ref="C171:E171"/>
    <mergeCell ref="C160:E160"/>
    <mergeCell ref="C161:E161"/>
    <mergeCell ref="C162:E162"/>
    <mergeCell ref="C163:E163"/>
    <mergeCell ref="C164:E164"/>
    <mergeCell ref="C165:E165"/>
    <mergeCell ref="C154:E154"/>
    <mergeCell ref="C155:E155"/>
    <mergeCell ref="C156:E156"/>
    <mergeCell ref="C157:E157"/>
    <mergeCell ref="C158:E158"/>
    <mergeCell ref="C159:E159"/>
    <mergeCell ref="A171:B171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5:B145"/>
    <mergeCell ref="A146:B146"/>
    <mergeCell ref="H145:J145"/>
    <mergeCell ref="K145:O145"/>
    <mergeCell ref="P136:S136"/>
    <mergeCell ref="P137:S137"/>
    <mergeCell ref="P138:S138"/>
    <mergeCell ref="P139:S139"/>
    <mergeCell ref="P134:S134"/>
    <mergeCell ref="P135:S135"/>
    <mergeCell ref="P124:S124"/>
    <mergeCell ref="P125:S125"/>
    <mergeCell ref="P126:S126"/>
    <mergeCell ref="P127:S127"/>
    <mergeCell ref="P122:S122"/>
    <mergeCell ref="P123:S123"/>
    <mergeCell ref="K140:O140"/>
    <mergeCell ref="K141:O141"/>
    <mergeCell ref="K142:O142"/>
    <mergeCell ref="K143:O143"/>
    <mergeCell ref="K144:O144"/>
    <mergeCell ref="K134:O134"/>
    <mergeCell ref="K135:O135"/>
    <mergeCell ref="K136:O136"/>
    <mergeCell ref="K137:O137"/>
    <mergeCell ref="K138:O138"/>
    <mergeCell ref="K139:O139"/>
    <mergeCell ref="K128:O128"/>
    <mergeCell ref="K129:O129"/>
    <mergeCell ref="K130:O130"/>
    <mergeCell ref="K125:O125"/>
    <mergeCell ref="K126:O126"/>
    <mergeCell ref="K127:O127"/>
    <mergeCell ref="K116:O116"/>
    <mergeCell ref="K117:O117"/>
    <mergeCell ref="K118:O118"/>
    <mergeCell ref="K119:O119"/>
    <mergeCell ref="K120:O120"/>
    <mergeCell ref="K121:O121"/>
    <mergeCell ref="K110:O110"/>
    <mergeCell ref="K111:O111"/>
    <mergeCell ref="K112:O112"/>
    <mergeCell ref="K113:O113"/>
    <mergeCell ref="K114:O114"/>
    <mergeCell ref="K115:O115"/>
    <mergeCell ref="H144:J144"/>
    <mergeCell ref="K102:O102"/>
    <mergeCell ref="K103:O103"/>
    <mergeCell ref="K104:O104"/>
    <mergeCell ref="K105:O105"/>
    <mergeCell ref="K106:O106"/>
    <mergeCell ref="K107:O107"/>
    <mergeCell ref="K108:O108"/>
    <mergeCell ref="K109:O109"/>
    <mergeCell ref="H138:J138"/>
    <mergeCell ref="H139:J139"/>
    <mergeCell ref="H140:J140"/>
    <mergeCell ref="H141:J141"/>
    <mergeCell ref="H142:J142"/>
    <mergeCell ref="H143:J143"/>
    <mergeCell ref="H132:J132"/>
    <mergeCell ref="H133:J133"/>
    <mergeCell ref="C144:E144"/>
    <mergeCell ref="H102:J102"/>
    <mergeCell ref="H103:J103"/>
    <mergeCell ref="H104:J104"/>
    <mergeCell ref="H105:J105"/>
    <mergeCell ref="H106:J106"/>
    <mergeCell ref="H107:J107"/>
    <mergeCell ref="C136:E136"/>
    <mergeCell ref="C137:E137"/>
    <mergeCell ref="C138:E138"/>
    <mergeCell ref="C139:E139"/>
    <mergeCell ref="C140:E140"/>
    <mergeCell ref="C141:E141"/>
    <mergeCell ref="C130:E130"/>
    <mergeCell ref="C131:E131"/>
    <mergeCell ref="C132:E132"/>
    <mergeCell ref="C133:E133"/>
    <mergeCell ref="C134:E134"/>
    <mergeCell ref="C135:E135"/>
    <mergeCell ref="C124:E124"/>
    <mergeCell ref="C125:E125"/>
    <mergeCell ref="C126:E126"/>
    <mergeCell ref="C127:E127"/>
    <mergeCell ref="C128:E128"/>
    <mergeCell ref="H134:J134"/>
    <mergeCell ref="H135:J135"/>
    <mergeCell ref="H136:J136"/>
    <mergeCell ref="H137:J137"/>
    <mergeCell ref="H126:J126"/>
    <mergeCell ref="H127:J127"/>
    <mergeCell ref="H128:J128"/>
    <mergeCell ref="H129:J129"/>
    <mergeCell ref="C115:E115"/>
    <mergeCell ref="C116:E116"/>
    <mergeCell ref="C117:E117"/>
    <mergeCell ref="C106:E106"/>
    <mergeCell ref="C107:E107"/>
    <mergeCell ref="C108:E108"/>
    <mergeCell ref="C109:E109"/>
    <mergeCell ref="C110:E110"/>
    <mergeCell ref="C111:E111"/>
    <mergeCell ref="H108:J108"/>
    <mergeCell ref="H109:J109"/>
    <mergeCell ref="H110:J110"/>
    <mergeCell ref="H111:J111"/>
    <mergeCell ref="H112:J112"/>
    <mergeCell ref="H113:J113"/>
    <mergeCell ref="C142:E142"/>
    <mergeCell ref="C143:E143"/>
    <mergeCell ref="H130:J130"/>
    <mergeCell ref="H131:J131"/>
    <mergeCell ref="H120:J120"/>
    <mergeCell ref="H121:J121"/>
    <mergeCell ref="H122:J122"/>
    <mergeCell ref="H123:J123"/>
    <mergeCell ref="H124:J124"/>
    <mergeCell ref="H125:J125"/>
    <mergeCell ref="H114:J114"/>
    <mergeCell ref="H115:J115"/>
    <mergeCell ref="H116:J116"/>
    <mergeCell ref="H117:J117"/>
    <mergeCell ref="H118:J118"/>
    <mergeCell ref="H119:J119"/>
    <mergeCell ref="F119:G119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C129:E129"/>
    <mergeCell ref="C118:E118"/>
    <mergeCell ref="C119:E119"/>
    <mergeCell ref="C120:E120"/>
    <mergeCell ref="C121:E121"/>
    <mergeCell ref="C122:E122"/>
    <mergeCell ref="C123:E123"/>
    <mergeCell ref="H98:J98"/>
    <mergeCell ref="K98:O98"/>
    <mergeCell ref="A99:B99"/>
    <mergeCell ref="C99:E99"/>
    <mergeCell ref="H99:J99"/>
    <mergeCell ref="K99:O99"/>
    <mergeCell ref="A98:B98"/>
    <mergeCell ref="C98:E98"/>
    <mergeCell ref="A102:B102"/>
    <mergeCell ref="A103:B103"/>
    <mergeCell ref="A140:B140"/>
    <mergeCell ref="A141:B141"/>
    <mergeCell ref="A142:B142"/>
    <mergeCell ref="A143:B143"/>
    <mergeCell ref="A144:B144"/>
    <mergeCell ref="C102:E102"/>
    <mergeCell ref="C103:E103"/>
    <mergeCell ref="C104:E104"/>
    <mergeCell ref="C105:E10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C91:E91"/>
    <mergeCell ref="C92:E92"/>
    <mergeCell ref="C93:E93"/>
    <mergeCell ref="C94:E94"/>
    <mergeCell ref="C83:E83"/>
    <mergeCell ref="C84:E84"/>
    <mergeCell ref="C85:E85"/>
    <mergeCell ref="C86:E86"/>
    <mergeCell ref="C87:E87"/>
    <mergeCell ref="C88:E88"/>
    <mergeCell ref="C76:E76"/>
    <mergeCell ref="C77:E77"/>
    <mergeCell ref="C78:E79"/>
    <mergeCell ref="C80:E80"/>
    <mergeCell ref="C81:E81"/>
    <mergeCell ref="C82:E82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C112:E112"/>
    <mergeCell ref="C113:E113"/>
    <mergeCell ref="C114:E114"/>
    <mergeCell ref="B20:H20"/>
    <mergeCell ref="I20:J20"/>
    <mergeCell ref="B16:H16"/>
    <mergeCell ref="I16:J16"/>
    <mergeCell ref="M16:N16"/>
    <mergeCell ref="O16:R16"/>
    <mergeCell ref="B17:S17"/>
    <mergeCell ref="B18:S18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N20:S20"/>
    <mergeCell ref="P22:Q23"/>
    <mergeCell ref="P25:Q26"/>
    <mergeCell ref="P24:Q24"/>
    <mergeCell ref="P28:Q28"/>
    <mergeCell ref="P29:Q29"/>
    <mergeCell ref="A3:C3"/>
    <mergeCell ref="A93:B93"/>
    <mergeCell ref="H93:I93"/>
    <mergeCell ref="J93:M93"/>
    <mergeCell ref="N93:O93"/>
    <mergeCell ref="R93:S93"/>
    <mergeCell ref="A94:B94"/>
    <mergeCell ref="H94:I94"/>
    <mergeCell ref="J94:M94"/>
    <mergeCell ref="N94:O94"/>
    <mergeCell ref="R94:S94"/>
    <mergeCell ref="A91:B91"/>
    <mergeCell ref="H91:I91"/>
    <mergeCell ref="J91:M91"/>
    <mergeCell ref="N91:O91"/>
    <mergeCell ref="R91:S91"/>
    <mergeCell ref="A92:B92"/>
    <mergeCell ref="H92:I92"/>
    <mergeCell ref="J92:M92"/>
    <mergeCell ref="N92:O92"/>
    <mergeCell ref="R92:S92"/>
    <mergeCell ref="A89:B89"/>
    <mergeCell ref="H89:I89"/>
    <mergeCell ref="J89:M89"/>
    <mergeCell ref="N89:O89"/>
    <mergeCell ref="R89:S89"/>
    <mergeCell ref="A90:B90"/>
    <mergeCell ref="H90:I90"/>
    <mergeCell ref="J90:M90"/>
    <mergeCell ref="C34:E34"/>
    <mergeCell ref="C35:E35"/>
    <mergeCell ref="C36:E36"/>
    <mergeCell ref="N90:O90"/>
    <mergeCell ref="R90:S90"/>
    <mergeCell ref="A87:B87"/>
    <mergeCell ref="H87:I87"/>
    <mergeCell ref="J87:M87"/>
    <mergeCell ref="N87:O87"/>
    <mergeCell ref="R87:S87"/>
    <mergeCell ref="A88:B88"/>
    <mergeCell ref="H88:I88"/>
    <mergeCell ref="J88:M88"/>
    <mergeCell ref="N88:O88"/>
    <mergeCell ref="R88:S88"/>
    <mergeCell ref="A85:B85"/>
    <mergeCell ref="H85:I85"/>
    <mergeCell ref="J85:M85"/>
    <mergeCell ref="N85:O85"/>
    <mergeCell ref="R85:S85"/>
    <mergeCell ref="A86:B86"/>
    <mergeCell ref="H86:I86"/>
    <mergeCell ref="J86:M86"/>
    <mergeCell ref="N86:O86"/>
    <mergeCell ref="R86:S86"/>
    <mergeCell ref="C89:E89"/>
    <mergeCell ref="C90:E90"/>
    <mergeCell ref="A83:B83"/>
    <mergeCell ref="H83:I83"/>
    <mergeCell ref="J83:M83"/>
    <mergeCell ref="N83:O83"/>
    <mergeCell ref="R83:S83"/>
    <mergeCell ref="A84:B84"/>
    <mergeCell ref="H84:I84"/>
    <mergeCell ref="J84:M84"/>
    <mergeCell ref="N84:O84"/>
    <mergeCell ref="R84:S84"/>
    <mergeCell ref="A81:B81"/>
    <mergeCell ref="H81:I81"/>
    <mergeCell ref="J81:M81"/>
    <mergeCell ref="N81:O81"/>
    <mergeCell ref="R81:S81"/>
    <mergeCell ref="A82:B82"/>
    <mergeCell ref="H82:I82"/>
    <mergeCell ref="J82:M82"/>
    <mergeCell ref="N82:O82"/>
    <mergeCell ref="R82:S82"/>
    <mergeCell ref="F81:G81"/>
    <mergeCell ref="F82:G82"/>
    <mergeCell ref="F83:G83"/>
    <mergeCell ref="F84:G84"/>
    <mergeCell ref="R78:S79"/>
    <mergeCell ref="A80:B80"/>
    <mergeCell ref="H80:I80"/>
    <mergeCell ref="J80:M80"/>
    <mergeCell ref="N80:O80"/>
    <mergeCell ref="R80:S80"/>
    <mergeCell ref="F80:G80"/>
    <mergeCell ref="A78:B79"/>
    <mergeCell ref="H78:I79"/>
    <mergeCell ref="J78:M79"/>
    <mergeCell ref="N78:O79"/>
    <mergeCell ref="A76:B76"/>
    <mergeCell ref="H76:I76"/>
    <mergeCell ref="J76:M76"/>
    <mergeCell ref="N76:O76"/>
    <mergeCell ref="R76:S76"/>
    <mergeCell ref="A77:B77"/>
    <mergeCell ref="H77:I77"/>
    <mergeCell ref="J77:M77"/>
    <mergeCell ref="N77:O77"/>
    <mergeCell ref="R77:S77"/>
    <mergeCell ref="A74:B74"/>
    <mergeCell ref="H74:I74"/>
    <mergeCell ref="J74:M74"/>
    <mergeCell ref="N74:O74"/>
    <mergeCell ref="R74:S74"/>
    <mergeCell ref="A75:B75"/>
    <mergeCell ref="H75:I75"/>
    <mergeCell ref="J75:M75"/>
    <mergeCell ref="N75:O75"/>
    <mergeCell ref="R75:S75"/>
    <mergeCell ref="A72:B72"/>
    <mergeCell ref="H72:I72"/>
    <mergeCell ref="J72:M72"/>
    <mergeCell ref="N72:O72"/>
    <mergeCell ref="R72:S72"/>
    <mergeCell ref="A73:B73"/>
    <mergeCell ref="H73:I73"/>
    <mergeCell ref="J73:M73"/>
    <mergeCell ref="N73:O73"/>
    <mergeCell ref="R73:S73"/>
    <mergeCell ref="C72:E72"/>
    <mergeCell ref="C73:E73"/>
    <mergeCell ref="C74:E74"/>
    <mergeCell ref="C75:E75"/>
    <mergeCell ref="F72:G72"/>
    <mergeCell ref="A70:B70"/>
    <mergeCell ref="H70:I70"/>
    <mergeCell ref="J70:M70"/>
    <mergeCell ref="N70:O70"/>
    <mergeCell ref="R70:S70"/>
    <mergeCell ref="A71:B71"/>
    <mergeCell ref="H71:I71"/>
    <mergeCell ref="J71:M71"/>
    <mergeCell ref="N71:O71"/>
    <mergeCell ref="R71:S71"/>
    <mergeCell ref="A68:B68"/>
    <mergeCell ref="H68:I68"/>
    <mergeCell ref="J68:M68"/>
    <mergeCell ref="N68:O68"/>
    <mergeCell ref="R68:S68"/>
    <mergeCell ref="A69:B69"/>
    <mergeCell ref="H69:I69"/>
    <mergeCell ref="J69:M69"/>
    <mergeCell ref="N69:O69"/>
    <mergeCell ref="R69:S69"/>
    <mergeCell ref="C70:E70"/>
    <mergeCell ref="C71:E71"/>
    <mergeCell ref="C68:E68"/>
    <mergeCell ref="C69:E69"/>
    <mergeCell ref="F69:G69"/>
    <mergeCell ref="F70:G70"/>
    <mergeCell ref="F71:G71"/>
    <mergeCell ref="P69:Q69"/>
    <mergeCell ref="A66:B66"/>
    <mergeCell ref="H66:I66"/>
    <mergeCell ref="J66:M66"/>
    <mergeCell ref="N66:O66"/>
    <mergeCell ref="R66:S66"/>
    <mergeCell ref="A67:B67"/>
    <mergeCell ref="H67:I67"/>
    <mergeCell ref="J67:M67"/>
    <mergeCell ref="N67:O67"/>
    <mergeCell ref="R67:S67"/>
    <mergeCell ref="A64:B64"/>
    <mergeCell ref="H64:I64"/>
    <mergeCell ref="J64:M64"/>
    <mergeCell ref="N64:O64"/>
    <mergeCell ref="R64:S64"/>
    <mergeCell ref="A65:B65"/>
    <mergeCell ref="H65:I65"/>
    <mergeCell ref="J65:M65"/>
    <mergeCell ref="N65:O65"/>
    <mergeCell ref="R65:S65"/>
    <mergeCell ref="C64:E64"/>
    <mergeCell ref="C65:E65"/>
    <mergeCell ref="C66:E66"/>
    <mergeCell ref="C67:E67"/>
    <mergeCell ref="A62:B62"/>
    <mergeCell ref="H62:I62"/>
    <mergeCell ref="J62:M62"/>
    <mergeCell ref="N62:O62"/>
    <mergeCell ref="R62:S62"/>
    <mergeCell ref="A63:B63"/>
    <mergeCell ref="H63:I63"/>
    <mergeCell ref="J63:M63"/>
    <mergeCell ref="N63:O63"/>
    <mergeCell ref="R63:S63"/>
    <mergeCell ref="A60:B60"/>
    <mergeCell ref="H60:I60"/>
    <mergeCell ref="J60:M60"/>
    <mergeCell ref="N60:O60"/>
    <mergeCell ref="R60:S60"/>
    <mergeCell ref="A61:B61"/>
    <mergeCell ref="H61:I61"/>
    <mergeCell ref="J61:M61"/>
    <mergeCell ref="N61:O61"/>
    <mergeCell ref="R61:S61"/>
    <mergeCell ref="C60:E60"/>
    <mergeCell ref="C61:E61"/>
    <mergeCell ref="C62:E62"/>
    <mergeCell ref="C63:E63"/>
    <mergeCell ref="F60:G60"/>
    <mergeCell ref="F61:G61"/>
    <mergeCell ref="F62:G62"/>
    <mergeCell ref="P60:Q60"/>
    <mergeCell ref="P61:Q61"/>
    <mergeCell ref="P62:Q62"/>
    <mergeCell ref="P63:Q63"/>
    <mergeCell ref="A58:B58"/>
    <mergeCell ref="H58:I58"/>
    <mergeCell ref="J58:M58"/>
    <mergeCell ref="N58:O58"/>
    <mergeCell ref="R58:S58"/>
    <mergeCell ref="A59:B59"/>
    <mergeCell ref="H59:I59"/>
    <mergeCell ref="J59:M59"/>
    <mergeCell ref="N59:O59"/>
    <mergeCell ref="R59:S59"/>
    <mergeCell ref="A56:B56"/>
    <mergeCell ref="H56:I56"/>
    <mergeCell ref="J56:M56"/>
    <mergeCell ref="N56:O56"/>
    <mergeCell ref="R56:S56"/>
    <mergeCell ref="A57:B57"/>
    <mergeCell ref="H57:I57"/>
    <mergeCell ref="J57:M57"/>
    <mergeCell ref="N57:O57"/>
    <mergeCell ref="R57:S57"/>
    <mergeCell ref="C58:E58"/>
    <mergeCell ref="C59:E59"/>
    <mergeCell ref="F59:G59"/>
    <mergeCell ref="F56:G56"/>
    <mergeCell ref="F57:G57"/>
    <mergeCell ref="F58:G58"/>
    <mergeCell ref="P58:Q58"/>
    <mergeCell ref="P59:Q59"/>
    <mergeCell ref="P56:Q56"/>
    <mergeCell ref="P57:Q57"/>
    <mergeCell ref="A54:B54"/>
    <mergeCell ref="H54:I54"/>
    <mergeCell ref="J54:M54"/>
    <mergeCell ref="N54:O54"/>
    <mergeCell ref="R54:S54"/>
    <mergeCell ref="A55:B55"/>
    <mergeCell ref="H55:I55"/>
    <mergeCell ref="J55:M55"/>
    <mergeCell ref="N55:O55"/>
    <mergeCell ref="R55:S55"/>
    <mergeCell ref="A52:B52"/>
    <mergeCell ref="H52:I52"/>
    <mergeCell ref="J52:M52"/>
    <mergeCell ref="N52:O52"/>
    <mergeCell ref="R52:S52"/>
    <mergeCell ref="A53:B53"/>
    <mergeCell ref="H53:I53"/>
    <mergeCell ref="J53:M53"/>
    <mergeCell ref="N53:O53"/>
    <mergeCell ref="R53:S53"/>
    <mergeCell ref="F52:G52"/>
    <mergeCell ref="F53:G53"/>
    <mergeCell ref="F54:G54"/>
    <mergeCell ref="F55:G55"/>
    <mergeCell ref="P52:Q52"/>
    <mergeCell ref="P53:Q53"/>
    <mergeCell ref="P54:Q54"/>
    <mergeCell ref="P55:Q55"/>
    <mergeCell ref="A50:B50"/>
    <mergeCell ref="H50:I50"/>
    <mergeCell ref="J50:M50"/>
    <mergeCell ref="N50:O50"/>
    <mergeCell ref="R50:S50"/>
    <mergeCell ref="A51:B51"/>
    <mergeCell ref="H51:I51"/>
    <mergeCell ref="J51:M51"/>
    <mergeCell ref="N51:O51"/>
    <mergeCell ref="R51:S51"/>
    <mergeCell ref="A48:B48"/>
    <mergeCell ref="H48:I48"/>
    <mergeCell ref="J48:M48"/>
    <mergeCell ref="N48:O48"/>
    <mergeCell ref="R48:S48"/>
    <mergeCell ref="A49:B49"/>
    <mergeCell ref="H49:I49"/>
    <mergeCell ref="J49:M49"/>
    <mergeCell ref="N49:O49"/>
    <mergeCell ref="R49:S49"/>
    <mergeCell ref="F49:G49"/>
    <mergeCell ref="F50:G50"/>
    <mergeCell ref="F51:G51"/>
    <mergeCell ref="F48:G48"/>
    <mergeCell ref="P48:Q48"/>
    <mergeCell ref="P49:Q49"/>
    <mergeCell ref="P50:Q50"/>
    <mergeCell ref="P51:Q51"/>
    <mergeCell ref="A46:B46"/>
    <mergeCell ref="H46:I46"/>
    <mergeCell ref="J46:M46"/>
    <mergeCell ref="N46:O46"/>
    <mergeCell ref="R46:S46"/>
    <mergeCell ref="A47:B47"/>
    <mergeCell ref="H47:I47"/>
    <mergeCell ref="J47:M47"/>
    <mergeCell ref="N47:O47"/>
    <mergeCell ref="R47:S47"/>
    <mergeCell ref="A44:B44"/>
    <mergeCell ref="H44:I44"/>
    <mergeCell ref="J44:M44"/>
    <mergeCell ref="N44:O44"/>
    <mergeCell ref="R44:S44"/>
    <mergeCell ref="A45:B45"/>
    <mergeCell ref="H45:I45"/>
    <mergeCell ref="J45:M45"/>
    <mergeCell ref="N45:O45"/>
    <mergeCell ref="R45:S45"/>
    <mergeCell ref="F44:G44"/>
    <mergeCell ref="F45:G45"/>
    <mergeCell ref="F46:G46"/>
    <mergeCell ref="F47:G47"/>
    <mergeCell ref="P46:Q46"/>
    <mergeCell ref="P47:Q47"/>
    <mergeCell ref="A42:B42"/>
    <mergeCell ref="H42:I42"/>
    <mergeCell ref="J42:M42"/>
    <mergeCell ref="N42:O42"/>
    <mergeCell ref="R42:S42"/>
    <mergeCell ref="A43:B43"/>
    <mergeCell ref="H43:I43"/>
    <mergeCell ref="J43:M43"/>
    <mergeCell ref="N43:O43"/>
    <mergeCell ref="R43:S43"/>
    <mergeCell ref="A40:B40"/>
    <mergeCell ref="H40:I40"/>
    <mergeCell ref="J40:M40"/>
    <mergeCell ref="N40:O40"/>
    <mergeCell ref="R40:S40"/>
    <mergeCell ref="A41:B41"/>
    <mergeCell ref="H41:I41"/>
    <mergeCell ref="J41:M41"/>
    <mergeCell ref="N41:O41"/>
    <mergeCell ref="R41:S41"/>
    <mergeCell ref="F40:G40"/>
    <mergeCell ref="F41:G41"/>
    <mergeCell ref="F42:G42"/>
    <mergeCell ref="F43:G43"/>
    <mergeCell ref="H38:I38"/>
    <mergeCell ref="J38:M38"/>
    <mergeCell ref="N38:O38"/>
    <mergeCell ref="R38:S38"/>
    <mergeCell ref="A39:B39"/>
    <mergeCell ref="H39:I39"/>
    <mergeCell ref="J39:M39"/>
    <mergeCell ref="N39:O39"/>
    <mergeCell ref="R39:S39"/>
    <mergeCell ref="A36:B36"/>
    <mergeCell ref="H36:I36"/>
    <mergeCell ref="J36:M36"/>
    <mergeCell ref="N36:O36"/>
    <mergeCell ref="R36:S36"/>
    <mergeCell ref="A37:B37"/>
    <mergeCell ref="H37:I37"/>
    <mergeCell ref="J37:M37"/>
    <mergeCell ref="N37:O37"/>
    <mergeCell ref="R37:S37"/>
    <mergeCell ref="C37:E37"/>
    <mergeCell ref="C38:E38"/>
    <mergeCell ref="C39:E39"/>
    <mergeCell ref="A38:B38"/>
    <mergeCell ref="F37:G37"/>
    <mergeCell ref="F38:G38"/>
    <mergeCell ref="F39:G39"/>
    <mergeCell ref="F36:G36"/>
    <mergeCell ref="C31:E31"/>
    <mergeCell ref="C21:E23"/>
    <mergeCell ref="H34:I34"/>
    <mergeCell ref="J34:M34"/>
    <mergeCell ref="N34:O34"/>
    <mergeCell ref="R34:S34"/>
    <mergeCell ref="A35:B35"/>
    <mergeCell ref="H35:I35"/>
    <mergeCell ref="J35:M35"/>
    <mergeCell ref="N35:O35"/>
    <mergeCell ref="R35:S35"/>
    <mergeCell ref="A32:B32"/>
    <mergeCell ref="H32:I32"/>
    <mergeCell ref="J32:M32"/>
    <mergeCell ref="N32:O32"/>
    <mergeCell ref="R32:S32"/>
    <mergeCell ref="A33:B33"/>
    <mergeCell ref="H33:I33"/>
    <mergeCell ref="J33:M33"/>
    <mergeCell ref="N33:O33"/>
    <mergeCell ref="R33:S33"/>
    <mergeCell ref="C32:E32"/>
    <mergeCell ref="C33:E33"/>
    <mergeCell ref="A34:B34"/>
    <mergeCell ref="F33:G33"/>
    <mergeCell ref="F34:G34"/>
    <mergeCell ref="F35:G35"/>
    <mergeCell ref="A30:B30"/>
    <mergeCell ref="P30:Q30"/>
    <mergeCell ref="P31:Q31"/>
    <mergeCell ref="P32:Q32"/>
    <mergeCell ref="P33:Q33"/>
    <mergeCell ref="N22:O23"/>
    <mergeCell ref="A24:B24"/>
    <mergeCell ref="H24:I24"/>
    <mergeCell ref="J24:M24"/>
    <mergeCell ref="N24:O24"/>
    <mergeCell ref="R24:S24"/>
    <mergeCell ref="C24:E24"/>
    <mergeCell ref="A21:B23"/>
    <mergeCell ref="H21:I23"/>
    <mergeCell ref="J21:Q21"/>
    <mergeCell ref="H30:I30"/>
    <mergeCell ref="J30:M30"/>
    <mergeCell ref="N30:O30"/>
    <mergeCell ref="R30:S30"/>
    <mergeCell ref="A31:B31"/>
    <mergeCell ref="H31:I31"/>
    <mergeCell ref="J31:M31"/>
    <mergeCell ref="N31:O31"/>
    <mergeCell ref="R31:S31"/>
    <mergeCell ref="A28:B28"/>
    <mergeCell ref="H28:I28"/>
    <mergeCell ref="J28:M28"/>
    <mergeCell ref="N28:O28"/>
    <mergeCell ref="R28:S28"/>
    <mergeCell ref="A29:B29"/>
    <mergeCell ref="H29:I29"/>
    <mergeCell ref="J29:M29"/>
    <mergeCell ref="N29:O29"/>
    <mergeCell ref="R29:S29"/>
    <mergeCell ref="C28:E28"/>
    <mergeCell ref="C29:E29"/>
    <mergeCell ref="C30:E30"/>
    <mergeCell ref="E176:J176"/>
    <mergeCell ref="N176:R176"/>
    <mergeCell ref="E174:J174"/>
    <mergeCell ref="M174:R174"/>
    <mergeCell ref="E19:G19"/>
    <mergeCell ref="H19:K19"/>
    <mergeCell ref="C4:E4"/>
    <mergeCell ref="C6:E6"/>
    <mergeCell ref="A5:E5"/>
    <mergeCell ref="A10:E10"/>
    <mergeCell ref="A11:E11"/>
    <mergeCell ref="A12:E12"/>
    <mergeCell ref="A9:E9"/>
    <mergeCell ref="A7:E7"/>
    <mergeCell ref="M178:R178"/>
    <mergeCell ref="E178:J178"/>
    <mergeCell ref="R25:S26"/>
    <mergeCell ref="A27:B27"/>
    <mergeCell ref="H27:I27"/>
    <mergeCell ref="J27:M27"/>
    <mergeCell ref="N27:O27"/>
    <mergeCell ref="R27:S27"/>
    <mergeCell ref="C25:E25"/>
    <mergeCell ref="C26:E26"/>
    <mergeCell ref="C27:E27"/>
    <mergeCell ref="P27:Q27"/>
    <mergeCell ref="A25:B26"/>
    <mergeCell ref="H25:I26"/>
    <mergeCell ref="J25:M26"/>
    <mergeCell ref="N25:O26"/>
    <mergeCell ref="R21:S23"/>
    <mergeCell ref="J22:M2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3"/>
  <sheetViews>
    <sheetView showZeros="0" tabSelected="1" workbookViewId="0">
      <selection activeCell="D14" sqref="D14:J14"/>
    </sheetView>
  </sheetViews>
  <sheetFormatPr defaultColWidth="29" defaultRowHeight="15" x14ac:dyDescent="0.25"/>
  <cols>
    <col min="1" max="1" width="11.5703125" style="33" customWidth="1"/>
    <col min="2" max="2" width="0.28515625" style="33" customWidth="1"/>
    <col min="3" max="3" width="24.85546875" style="33" customWidth="1"/>
    <col min="4" max="4" width="3.42578125" style="33" customWidth="1"/>
    <col min="5" max="5" width="2.85546875" style="33" customWidth="1"/>
    <col min="6" max="6" width="3.42578125" style="33" customWidth="1"/>
    <col min="7" max="7" width="3.5703125" style="33" customWidth="1"/>
    <col min="8" max="8" width="3" style="33" customWidth="1"/>
    <col min="9" max="9" width="3.140625" style="33" customWidth="1"/>
    <col min="10" max="10" width="3.42578125" style="33" customWidth="1"/>
    <col min="11" max="11" width="3.85546875" style="33" customWidth="1"/>
    <col min="12" max="12" width="4.140625" style="33" customWidth="1"/>
    <col min="13" max="13" width="4.28515625" style="33" customWidth="1"/>
    <col min="14" max="14" width="4" style="33" customWidth="1"/>
    <col min="15" max="15" width="3.85546875" style="33" customWidth="1"/>
    <col min="16" max="16" width="4.140625" style="33" customWidth="1"/>
    <col min="17" max="17" width="4.5703125" style="33" customWidth="1"/>
    <col min="18" max="18" width="4.7109375" style="33" customWidth="1"/>
    <col min="19" max="19" width="4.42578125" style="33" customWidth="1"/>
    <col min="20" max="16384" width="29" style="33"/>
  </cols>
  <sheetData>
    <row r="1" spans="1:19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1" t="s">
        <v>303</v>
      </c>
      <c r="Q2" s="36"/>
      <c r="R2" s="36"/>
      <c r="S2" s="36"/>
    </row>
    <row r="3" spans="1:19" ht="27.6" customHeight="1" x14ac:dyDescent="0.25">
      <c r="A3" s="125" t="s">
        <v>286</v>
      </c>
      <c r="B3" s="125"/>
      <c r="C3" s="125"/>
      <c r="D3" s="12"/>
      <c r="E3" s="12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37" t="s">
        <v>208</v>
      </c>
      <c r="B4" s="38"/>
      <c r="C4" s="158" t="str">
        <f>'Биланс стања'!C4:E4</f>
        <v>GEOFON AD TESLIĆ</v>
      </c>
      <c r="D4" s="158"/>
      <c r="E4" s="158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x14ac:dyDescent="0.25">
      <c r="A5" s="158">
        <f>'Биланс стања'!A5:E5</f>
        <v>0</v>
      </c>
      <c r="B5" s="158"/>
      <c r="C5" s="158"/>
      <c r="D5" s="158"/>
      <c r="E5" s="158"/>
      <c r="F5" s="39"/>
      <c r="G5" s="39"/>
      <c r="H5" s="39"/>
      <c r="I5" s="39"/>
      <c r="J5" s="39"/>
      <c r="K5" s="39"/>
      <c r="L5" s="34"/>
      <c r="M5" s="34"/>
      <c r="N5" s="34"/>
      <c r="O5" s="34"/>
      <c r="P5" s="34"/>
      <c r="Q5" s="34"/>
      <c r="R5" s="34"/>
      <c r="S5" s="34"/>
    </row>
    <row r="6" spans="1:19" x14ac:dyDescent="0.25">
      <c r="A6" s="37" t="s">
        <v>710</v>
      </c>
      <c r="B6" s="37"/>
      <c r="C6" s="159" t="str">
        <f>'Биланс стања'!C6:E6</f>
        <v>ALEKSANDRA RAJKOVIĆA 20B</v>
      </c>
      <c r="D6" s="159"/>
      <c r="E6" s="159"/>
      <c r="F6" s="39"/>
      <c r="G6" s="39"/>
      <c r="H6" s="39"/>
      <c r="I6" s="39"/>
      <c r="J6" s="39"/>
      <c r="K6" s="39"/>
      <c r="L6" s="39"/>
      <c r="M6" s="42"/>
      <c r="N6" s="42"/>
      <c r="O6" s="42"/>
      <c r="P6" s="42"/>
      <c r="Q6" s="42"/>
      <c r="R6" s="42" t="s">
        <v>209</v>
      </c>
      <c r="S6" s="42"/>
    </row>
    <row r="7" spans="1:19" x14ac:dyDescent="0.25">
      <c r="A7" s="158">
        <f>'Биланс стања'!A7:E7</f>
        <v>0</v>
      </c>
      <c r="B7" s="158"/>
      <c r="C7" s="158"/>
      <c r="D7" s="158"/>
      <c r="E7" s="158"/>
      <c r="F7" s="39"/>
      <c r="G7" s="39"/>
      <c r="H7" s="39"/>
      <c r="I7" s="39"/>
      <c r="J7" s="39"/>
      <c r="K7" s="39"/>
      <c r="L7" s="39"/>
      <c r="M7" s="39"/>
      <c r="N7" s="39"/>
      <c r="O7" s="39"/>
      <c r="P7" s="41" t="str">
        <f>'Биланс стања'!P7</f>
        <v>0</v>
      </c>
      <c r="Q7" s="41" t="str">
        <f>'Биланс стања'!Q7</f>
        <v>0</v>
      </c>
      <c r="R7" s="41" t="str">
        <f>'Биланс стања'!R7</f>
        <v>0</v>
      </c>
      <c r="S7" s="41" t="str">
        <f>'Биланс стања'!S7</f>
        <v>0</v>
      </c>
    </row>
    <row r="8" spans="1:19" x14ac:dyDescent="0.25">
      <c r="A8" s="38" t="s">
        <v>210</v>
      </c>
      <c r="B8" s="38"/>
      <c r="C8" s="39"/>
      <c r="D8" s="39"/>
      <c r="E8" s="39"/>
      <c r="F8" s="39"/>
      <c r="G8" s="157"/>
      <c r="H8" s="157"/>
      <c r="I8" s="157"/>
      <c r="J8" s="157"/>
      <c r="K8" s="157"/>
      <c r="L8" s="42"/>
      <c r="M8" s="42"/>
      <c r="N8" s="42"/>
      <c r="O8" s="42"/>
      <c r="P8" s="42"/>
      <c r="Q8" s="42"/>
      <c r="R8" s="42" t="s">
        <v>211</v>
      </c>
      <c r="S8" s="42"/>
    </row>
    <row r="9" spans="1:19" x14ac:dyDescent="0.25">
      <c r="A9" s="158" t="str">
        <f>'Биланс стања'!A9:E9</f>
        <v>562099-0000195367</v>
      </c>
      <c r="B9" s="158"/>
      <c r="C9" s="158"/>
      <c r="D9" s="158"/>
      <c r="E9" s="158"/>
      <c r="F9" s="40"/>
      <c r="G9" s="41" t="str">
        <f>'Биланс стања'!G9</f>
        <v>4</v>
      </c>
      <c r="H9" s="41" t="str">
        <f>'Биланс стања'!H9</f>
        <v>4</v>
      </c>
      <c r="I9" s="41" t="str">
        <f>'Биланс стања'!I9</f>
        <v>0</v>
      </c>
      <c r="J9" s="41" t="str">
        <f>'Биланс стања'!J9</f>
        <v>1</v>
      </c>
      <c r="K9" s="41" t="str">
        <f>'Биланс стања'!K9</f>
        <v>2</v>
      </c>
      <c r="L9" s="41" t="str">
        <f>'Биланс стања'!L9</f>
        <v>9</v>
      </c>
      <c r="M9" s="41" t="str">
        <f>'Биланс стања'!M9</f>
        <v>1</v>
      </c>
      <c r="N9" s="41" t="str">
        <f>'Биланс стања'!N9</f>
        <v>5</v>
      </c>
      <c r="O9" s="41" t="str">
        <f>'Биланс стања'!O9</f>
        <v>4</v>
      </c>
      <c r="P9" s="41" t="str">
        <f>'Биланс стања'!P9</f>
        <v>0</v>
      </c>
      <c r="Q9" s="41" t="str">
        <f>'Биланс стања'!Q9</f>
        <v>0</v>
      </c>
      <c r="R9" s="41" t="str">
        <f>'Биланс стања'!R9</f>
        <v>0</v>
      </c>
      <c r="S9" s="41" t="str">
        <f>'Биланс стања'!S9</f>
        <v>6</v>
      </c>
    </row>
    <row r="10" spans="1:19" x14ac:dyDescent="0.25">
      <c r="A10" s="159">
        <f>'Биланс стања'!A10:E10</f>
        <v>0</v>
      </c>
      <c r="B10" s="159"/>
      <c r="C10" s="159"/>
      <c r="D10" s="159"/>
      <c r="E10" s="159"/>
      <c r="F10" s="39"/>
      <c r="G10" s="39"/>
      <c r="H10" s="39"/>
      <c r="I10" s="39"/>
      <c r="J10" s="39"/>
      <c r="K10" s="39"/>
      <c r="L10" s="39"/>
      <c r="M10" s="39"/>
      <c r="N10" s="42"/>
      <c r="O10" s="42"/>
      <c r="P10" s="42"/>
      <c r="Q10" s="42"/>
      <c r="R10" s="42" t="s">
        <v>212</v>
      </c>
      <c r="S10" s="42"/>
    </row>
    <row r="11" spans="1:19" x14ac:dyDescent="0.25">
      <c r="A11" s="159">
        <f>'Биланс стања'!A11:E11</f>
        <v>0</v>
      </c>
      <c r="B11" s="159"/>
      <c r="C11" s="159"/>
      <c r="D11" s="159"/>
      <c r="E11" s="15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x14ac:dyDescent="0.25">
      <c r="A12" s="159">
        <f>'Биланс стања'!A12:E12</f>
        <v>0</v>
      </c>
      <c r="B12" s="159"/>
      <c r="C12" s="159"/>
      <c r="D12" s="159"/>
      <c r="E12" s="159"/>
      <c r="F12" s="43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x14ac:dyDescent="0.25">
      <c r="A14" s="36"/>
      <c r="B14" s="36"/>
      <c r="C14" s="36"/>
      <c r="D14" s="166" t="s">
        <v>555</v>
      </c>
      <c r="E14" s="166"/>
      <c r="F14" s="166"/>
      <c r="G14" s="166"/>
      <c r="H14" s="166"/>
      <c r="I14" s="166"/>
      <c r="J14" s="166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25">
      <c r="A15" s="36"/>
      <c r="B15" s="36"/>
      <c r="C15" s="146" t="s">
        <v>556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36"/>
      <c r="S15" s="36"/>
    </row>
    <row r="16" spans="1:19" ht="14.45" customHeight="1" x14ac:dyDescent="0.25">
      <c r="A16" s="36"/>
      <c r="B16" s="36"/>
      <c r="C16" s="44" t="s">
        <v>552</v>
      </c>
      <c r="D16" s="167"/>
      <c r="E16" s="167"/>
      <c r="F16" s="167"/>
      <c r="G16" s="45" t="s">
        <v>553</v>
      </c>
      <c r="H16" s="167"/>
      <c r="I16" s="162"/>
      <c r="J16" s="162"/>
      <c r="K16" s="162"/>
      <c r="L16" s="45" t="s">
        <v>289</v>
      </c>
      <c r="M16" s="45"/>
      <c r="N16" s="36"/>
      <c r="O16" s="36"/>
      <c r="P16" s="36"/>
      <c r="Q16" s="36"/>
      <c r="R16" s="36"/>
      <c r="S16" s="36"/>
    </row>
    <row r="17" spans="1:19" ht="9.6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19" ht="15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131" t="s">
        <v>709</v>
      </c>
      <c r="L18" s="131"/>
      <c r="M18" s="131"/>
      <c r="N18" s="131"/>
      <c r="O18" s="131"/>
      <c r="P18" s="131"/>
      <c r="Q18" s="131"/>
      <c r="R18" s="131"/>
      <c r="S18" s="131"/>
    </row>
    <row r="19" spans="1:19" ht="14.45" customHeight="1" x14ac:dyDescent="0.25">
      <c r="A19" s="161" t="s">
        <v>3</v>
      </c>
      <c r="B19" s="161"/>
      <c r="C19" s="161" t="s">
        <v>304</v>
      </c>
      <c r="D19" s="161"/>
      <c r="E19" s="161"/>
      <c r="F19" s="161" t="s">
        <v>5</v>
      </c>
      <c r="G19" s="161"/>
      <c r="H19" s="161" t="s">
        <v>6</v>
      </c>
      <c r="I19" s="161"/>
      <c r="J19" s="161"/>
      <c r="K19" s="160" t="s">
        <v>307</v>
      </c>
      <c r="L19" s="160"/>
      <c r="M19" s="160"/>
      <c r="N19" s="160"/>
      <c r="O19" s="160"/>
      <c r="P19" s="160"/>
      <c r="Q19" s="160"/>
      <c r="R19" s="160"/>
      <c r="S19" s="160"/>
    </row>
    <row r="20" spans="1:19" ht="23.45" customHeight="1" x14ac:dyDescent="0.2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 t="s">
        <v>306</v>
      </c>
      <c r="L20" s="161"/>
      <c r="M20" s="161"/>
      <c r="N20" s="161"/>
      <c r="O20" s="161"/>
      <c r="P20" s="161" t="s">
        <v>305</v>
      </c>
      <c r="Q20" s="161"/>
      <c r="R20" s="161"/>
      <c r="S20" s="161"/>
    </row>
    <row r="21" spans="1:19" x14ac:dyDescent="0.25">
      <c r="A21" s="155">
        <v>1</v>
      </c>
      <c r="B21" s="155"/>
      <c r="C21" s="155">
        <v>2</v>
      </c>
      <c r="D21" s="155"/>
      <c r="E21" s="155"/>
      <c r="F21" s="155">
        <v>3</v>
      </c>
      <c r="G21" s="155"/>
      <c r="H21" s="155">
        <v>4</v>
      </c>
      <c r="I21" s="155"/>
      <c r="J21" s="155"/>
      <c r="K21" s="155">
        <v>5</v>
      </c>
      <c r="L21" s="155"/>
      <c r="M21" s="155"/>
      <c r="N21" s="155"/>
      <c r="O21" s="155"/>
      <c r="P21" s="155">
        <v>6</v>
      </c>
      <c r="Q21" s="155"/>
      <c r="R21" s="155"/>
      <c r="S21" s="155"/>
    </row>
    <row r="22" spans="1:19" ht="67.5" customHeight="1" x14ac:dyDescent="0.25">
      <c r="A22" s="156"/>
      <c r="B22" s="156"/>
      <c r="C22" s="154" t="s">
        <v>702</v>
      </c>
      <c r="D22" s="154"/>
      <c r="E22" s="154"/>
      <c r="F22" s="153">
        <v>201</v>
      </c>
      <c r="G22" s="153"/>
      <c r="H22" s="168"/>
      <c r="I22" s="168"/>
      <c r="J22" s="168"/>
      <c r="K22" s="150">
        <f>K23+K27+K31+K35-K36+K37-K38+K39</f>
        <v>537376</v>
      </c>
      <c r="L22" s="150"/>
      <c r="M22" s="150"/>
      <c r="N22" s="150"/>
      <c r="O22" s="150"/>
      <c r="P22" s="150">
        <f>P23+P27+P31+P35-P36+P37-P38+P39</f>
        <v>489853</v>
      </c>
      <c r="Q22" s="150"/>
      <c r="R22" s="150"/>
      <c r="S22" s="150"/>
    </row>
    <row r="23" spans="1:19" ht="24.6" customHeight="1" x14ac:dyDescent="0.25">
      <c r="A23" s="117">
        <v>60</v>
      </c>
      <c r="B23" s="117"/>
      <c r="C23" s="154" t="s">
        <v>365</v>
      </c>
      <c r="D23" s="154"/>
      <c r="E23" s="154"/>
      <c r="F23" s="153">
        <v>202</v>
      </c>
      <c r="G23" s="153"/>
      <c r="H23" s="152"/>
      <c r="I23" s="152"/>
      <c r="J23" s="152"/>
      <c r="K23" s="149">
        <f>SUM(K24:O26)</f>
        <v>2645</v>
      </c>
      <c r="L23" s="149"/>
      <c r="M23" s="149"/>
      <c r="N23" s="149"/>
      <c r="O23" s="149"/>
      <c r="P23" s="149">
        <f>SUM(P24:S26)</f>
        <v>7690</v>
      </c>
      <c r="Q23" s="149"/>
      <c r="R23" s="149"/>
      <c r="S23" s="149"/>
    </row>
    <row r="24" spans="1:19" ht="30" customHeight="1" x14ac:dyDescent="0.25">
      <c r="A24" s="117" t="s">
        <v>308</v>
      </c>
      <c r="B24" s="117" t="s">
        <v>308</v>
      </c>
      <c r="C24" s="154" t="s">
        <v>366</v>
      </c>
      <c r="D24" s="154" t="s">
        <v>366</v>
      </c>
      <c r="E24" s="154" t="s">
        <v>366</v>
      </c>
      <c r="F24" s="153">
        <v>203</v>
      </c>
      <c r="G24" s="153"/>
      <c r="H24" s="152"/>
      <c r="I24" s="152"/>
      <c r="J24" s="152"/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19" ht="33" customHeight="1" x14ac:dyDescent="0.25">
      <c r="A25" s="117" t="s">
        <v>309</v>
      </c>
      <c r="B25" s="117" t="s">
        <v>309</v>
      </c>
      <c r="C25" s="154" t="s">
        <v>367</v>
      </c>
      <c r="D25" s="154" t="s">
        <v>367</v>
      </c>
      <c r="E25" s="154" t="s">
        <v>367</v>
      </c>
      <c r="F25" s="153">
        <v>204</v>
      </c>
      <c r="G25" s="153"/>
      <c r="H25" s="152"/>
      <c r="I25" s="152"/>
      <c r="J25" s="152"/>
      <c r="K25" s="148">
        <v>2645</v>
      </c>
      <c r="L25" s="148"/>
      <c r="M25" s="148"/>
      <c r="N25" s="148"/>
      <c r="O25" s="148"/>
      <c r="P25" s="148">
        <v>7690</v>
      </c>
      <c r="Q25" s="148"/>
      <c r="R25" s="148"/>
      <c r="S25" s="148"/>
    </row>
    <row r="26" spans="1:19" ht="29.45" customHeight="1" x14ac:dyDescent="0.25">
      <c r="A26" s="117" t="s">
        <v>310</v>
      </c>
      <c r="B26" s="117" t="s">
        <v>310</v>
      </c>
      <c r="C26" s="154" t="s">
        <v>368</v>
      </c>
      <c r="D26" s="154" t="s">
        <v>368</v>
      </c>
      <c r="E26" s="154" t="s">
        <v>368</v>
      </c>
      <c r="F26" s="153">
        <v>205</v>
      </c>
      <c r="G26" s="153"/>
      <c r="H26" s="152"/>
      <c r="I26" s="152"/>
      <c r="J26" s="152"/>
      <c r="K26" s="148"/>
      <c r="L26" s="148"/>
      <c r="M26" s="148"/>
      <c r="N26" s="148"/>
      <c r="O26" s="148"/>
      <c r="P26" s="148"/>
      <c r="Q26" s="148"/>
      <c r="R26" s="148"/>
      <c r="S26" s="148"/>
    </row>
    <row r="27" spans="1:19" ht="27.95" customHeight="1" x14ac:dyDescent="0.25">
      <c r="A27" s="117">
        <v>61</v>
      </c>
      <c r="B27" s="117">
        <v>61</v>
      </c>
      <c r="C27" s="154" t="s">
        <v>369</v>
      </c>
      <c r="D27" s="154" t="s">
        <v>369</v>
      </c>
      <c r="E27" s="154" t="s">
        <v>369</v>
      </c>
      <c r="F27" s="153">
        <v>206</v>
      </c>
      <c r="G27" s="153"/>
      <c r="H27" s="152"/>
      <c r="I27" s="152"/>
      <c r="J27" s="152"/>
      <c r="K27" s="149">
        <f>SUM(K28:O30)</f>
        <v>0</v>
      </c>
      <c r="L27" s="149"/>
      <c r="M27" s="149"/>
      <c r="N27" s="149"/>
      <c r="O27" s="149"/>
      <c r="P27" s="149">
        <f>SUM(P28:S30)</f>
        <v>0</v>
      </c>
      <c r="Q27" s="149"/>
      <c r="R27" s="149"/>
      <c r="S27" s="149"/>
    </row>
    <row r="28" spans="1:19" ht="28.5" customHeight="1" x14ac:dyDescent="0.25">
      <c r="A28" s="117" t="s">
        <v>311</v>
      </c>
      <c r="B28" s="117" t="s">
        <v>311</v>
      </c>
      <c r="C28" s="154" t="s">
        <v>370</v>
      </c>
      <c r="D28" s="154" t="s">
        <v>370</v>
      </c>
      <c r="E28" s="154" t="s">
        <v>370</v>
      </c>
      <c r="F28" s="153">
        <v>207</v>
      </c>
      <c r="G28" s="153"/>
      <c r="H28" s="152"/>
      <c r="I28" s="152"/>
      <c r="J28" s="152"/>
      <c r="K28" s="148"/>
      <c r="L28" s="148"/>
      <c r="M28" s="148"/>
      <c r="N28" s="148"/>
      <c r="O28" s="148"/>
      <c r="P28" s="148"/>
      <c r="Q28" s="148"/>
      <c r="R28" s="148"/>
      <c r="S28" s="148"/>
    </row>
    <row r="29" spans="1:19" ht="30.6" customHeight="1" x14ac:dyDescent="0.25">
      <c r="A29" s="117" t="s">
        <v>312</v>
      </c>
      <c r="B29" s="117" t="s">
        <v>312</v>
      </c>
      <c r="C29" s="154" t="s">
        <v>371</v>
      </c>
      <c r="D29" s="154" t="s">
        <v>371</v>
      </c>
      <c r="E29" s="154" t="s">
        <v>371</v>
      </c>
      <c r="F29" s="153">
        <v>208</v>
      </c>
      <c r="G29" s="153"/>
      <c r="H29" s="152"/>
      <c r="I29" s="152"/>
      <c r="J29" s="152"/>
      <c r="K29" s="148"/>
      <c r="L29" s="148"/>
      <c r="M29" s="148"/>
      <c r="N29" s="148"/>
      <c r="O29" s="148"/>
      <c r="P29" s="148"/>
      <c r="Q29" s="148"/>
      <c r="R29" s="148"/>
      <c r="S29" s="148"/>
    </row>
    <row r="30" spans="1:19" ht="25.5" customHeight="1" x14ac:dyDescent="0.25">
      <c r="A30" s="117" t="s">
        <v>313</v>
      </c>
      <c r="B30" s="117" t="s">
        <v>313</v>
      </c>
      <c r="C30" s="154" t="s">
        <v>372</v>
      </c>
      <c r="D30" s="154" t="s">
        <v>372</v>
      </c>
      <c r="E30" s="154" t="s">
        <v>372</v>
      </c>
      <c r="F30" s="153">
        <v>209</v>
      </c>
      <c r="G30" s="153"/>
      <c r="H30" s="152"/>
      <c r="I30" s="152"/>
      <c r="J30" s="152"/>
      <c r="K30" s="148"/>
      <c r="L30" s="148"/>
      <c r="M30" s="148"/>
      <c r="N30" s="148"/>
      <c r="O30" s="148"/>
      <c r="P30" s="148"/>
      <c r="Q30" s="148"/>
      <c r="R30" s="148"/>
      <c r="S30" s="148"/>
    </row>
    <row r="31" spans="1:19" ht="31.5" customHeight="1" x14ac:dyDescent="0.25">
      <c r="A31" s="117">
        <v>62</v>
      </c>
      <c r="B31" s="117">
        <v>62</v>
      </c>
      <c r="C31" s="154" t="s">
        <v>373</v>
      </c>
      <c r="D31" s="154" t="s">
        <v>373</v>
      </c>
      <c r="E31" s="154" t="s">
        <v>373</v>
      </c>
      <c r="F31" s="153">
        <v>210</v>
      </c>
      <c r="G31" s="153"/>
      <c r="H31" s="152"/>
      <c r="I31" s="152"/>
      <c r="J31" s="152"/>
      <c r="K31" s="149">
        <f>SUM(K32:O34)</f>
        <v>471244</v>
      </c>
      <c r="L31" s="149"/>
      <c r="M31" s="149"/>
      <c r="N31" s="149"/>
      <c r="O31" s="149"/>
      <c r="P31" s="149">
        <f>SUM(P32:S34)</f>
        <v>452594</v>
      </c>
      <c r="Q31" s="149"/>
      <c r="R31" s="149"/>
      <c r="S31" s="149"/>
    </row>
    <row r="32" spans="1:19" ht="27.95" customHeight="1" x14ac:dyDescent="0.25">
      <c r="A32" s="117" t="s">
        <v>314</v>
      </c>
      <c r="B32" s="117" t="s">
        <v>314</v>
      </c>
      <c r="C32" s="154" t="s">
        <v>374</v>
      </c>
      <c r="D32" s="154" t="s">
        <v>374</v>
      </c>
      <c r="E32" s="154" t="s">
        <v>374</v>
      </c>
      <c r="F32" s="153">
        <v>211</v>
      </c>
      <c r="G32" s="153"/>
      <c r="H32" s="152"/>
      <c r="I32" s="152"/>
      <c r="J32" s="152"/>
      <c r="K32" s="148"/>
      <c r="L32" s="148"/>
      <c r="M32" s="148"/>
      <c r="N32" s="148"/>
      <c r="O32" s="148"/>
      <c r="P32" s="148"/>
      <c r="Q32" s="148"/>
      <c r="R32" s="148"/>
      <c r="S32" s="148"/>
    </row>
    <row r="33" spans="1:19" ht="26.45" customHeight="1" x14ac:dyDescent="0.25">
      <c r="A33" s="117" t="s">
        <v>315</v>
      </c>
      <c r="B33" s="117" t="s">
        <v>315</v>
      </c>
      <c r="C33" s="154" t="s">
        <v>375</v>
      </c>
      <c r="D33" s="154" t="s">
        <v>375</v>
      </c>
      <c r="E33" s="154" t="s">
        <v>375</v>
      </c>
      <c r="F33" s="153">
        <v>212</v>
      </c>
      <c r="G33" s="153"/>
      <c r="H33" s="152"/>
      <c r="I33" s="152"/>
      <c r="J33" s="152"/>
      <c r="K33" s="148">
        <v>471244</v>
      </c>
      <c r="L33" s="148"/>
      <c r="M33" s="148"/>
      <c r="N33" s="148"/>
      <c r="O33" s="148"/>
      <c r="P33" s="148">
        <v>452594</v>
      </c>
      <c r="Q33" s="148"/>
      <c r="R33" s="148"/>
      <c r="S33" s="148"/>
    </row>
    <row r="34" spans="1:19" ht="33.950000000000003" customHeight="1" x14ac:dyDescent="0.25">
      <c r="A34" s="117" t="s">
        <v>316</v>
      </c>
      <c r="B34" s="117" t="s">
        <v>316</v>
      </c>
      <c r="C34" s="154" t="s">
        <v>376</v>
      </c>
      <c r="D34" s="154" t="s">
        <v>376</v>
      </c>
      <c r="E34" s="154" t="s">
        <v>376</v>
      </c>
      <c r="F34" s="153">
        <v>213</v>
      </c>
      <c r="G34" s="153"/>
      <c r="H34" s="152"/>
      <c r="I34" s="152"/>
      <c r="J34" s="152"/>
      <c r="K34" s="148"/>
      <c r="L34" s="148"/>
      <c r="M34" s="148"/>
      <c r="N34" s="148"/>
      <c r="O34" s="148"/>
      <c r="P34" s="148"/>
      <c r="Q34" s="148"/>
      <c r="R34" s="148"/>
      <c r="S34" s="148"/>
    </row>
    <row r="35" spans="1:19" ht="29.1" customHeight="1" x14ac:dyDescent="0.25">
      <c r="A35" s="117">
        <v>630</v>
      </c>
      <c r="B35" s="117">
        <v>630</v>
      </c>
      <c r="C35" s="154" t="s">
        <v>377</v>
      </c>
      <c r="D35" s="154" t="s">
        <v>377</v>
      </c>
      <c r="E35" s="154" t="s">
        <v>377</v>
      </c>
      <c r="F35" s="153">
        <v>214</v>
      </c>
      <c r="G35" s="153"/>
      <c r="H35" s="152"/>
      <c r="I35" s="152"/>
      <c r="J35" s="152"/>
      <c r="K35" s="148"/>
      <c r="L35" s="148"/>
      <c r="M35" s="148"/>
      <c r="N35" s="148"/>
      <c r="O35" s="148"/>
      <c r="P35" s="148"/>
      <c r="Q35" s="148"/>
      <c r="R35" s="148"/>
      <c r="S35" s="148"/>
    </row>
    <row r="36" spans="1:19" ht="27.6" customHeight="1" x14ac:dyDescent="0.25">
      <c r="A36" s="117">
        <v>631</v>
      </c>
      <c r="B36" s="117">
        <v>631</v>
      </c>
      <c r="C36" s="154" t="s">
        <v>378</v>
      </c>
      <c r="D36" s="154" t="s">
        <v>378</v>
      </c>
      <c r="E36" s="154" t="s">
        <v>378</v>
      </c>
      <c r="F36" s="153">
        <v>215</v>
      </c>
      <c r="G36" s="153"/>
      <c r="H36" s="152"/>
      <c r="I36" s="152"/>
      <c r="J36" s="152"/>
      <c r="K36" s="148"/>
      <c r="L36" s="148"/>
      <c r="M36" s="148"/>
      <c r="N36" s="148"/>
      <c r="O36" s="148"/>
      <c r="P36" s="148"/>
      <c r="Q36" s="148"/>
      <c r="R36" s="148"/>
      <c r="S36" s="148"/>
    </row>
    <row r="37" spans="1:19" ht="54.6" customHeight="1" x14ac:dyDescent="0.25">
      <c r="A37" s="117" t="s">
        <v>317</v>
      </c>
      <c r="B37" s="117" t="s">
        <v>317</v>
      </c>
      <c r="C37" s="154" t="s">
        <v>379</v>
      </c>
      <c r="D37" s="154" t="s">
        <v>379</v>
      </c>
      <c r="E37" s="154" t="s">
        <v>379</v>
      </c>
      <c r="F37" s="153">
        <v>216</v>
      </c>
      <c r="G37" s="153"/>
      <c r="H37" s="152"/>
      <c r="I37" s="152"/>
      <c r="J37" s="152"/>
      <c r="K37" s="148"/>
      <c r="L37" s="148"/>
      <c r="M37" s="148"/>
      <c r="N37" s="148"/>
      <c r="O37" s="148"/>
      <c r="P37" s="148"/>
      <c r="Q37" s="148"/>
      <c r="R37" s="148"/>
      <c r="S37" s="148"/>
    </row>
    <row r="38" spans="1:19" ht="53.45" customHeight="1" x14ac:dyDescent="0.25">
      <c r="A38" s="117" t="s">
        <v>318</v>
      </c>
      <c r="B38" s="117" t="s">
        <v>318</v>
      </c>
      <c r="C38" s="154" t="s">
        <v>380</v>
      </c>
      <c r="D38" s="154" t="s">
        <v>380</v>
      </c>
      <c r="E38" s="154" t="s">
        <v>380</v>
      </c>
      <c r="F38" s="153">
        <v>217</v>
      </c>
      <c r="G38" s="153"/>
      <c r="H38" s="152"/>
      <c r="I38" s="152"/>
      <c r="J38" s="152"/>
      <c r="K38" s="148"/>
      <c r="L38" s="148"/>
      <c r="M38" s="148"/>
      <c r="N38" s="148"/>
      <c r="O38" s="148"/>
      <c r="P38" s="148"/>
      <c r="Q38" s="148"/>
      <c r="R38" s="148"/>
      <c r="S38" s="148"/>
    </row>
    <row r="39" spans="1:19" ht="18.95" customHeight="1" x14ac:dyDescent="0.25">
      <c r="A39" s="117" t="s">
        <v>319</v>
      </c>
      <c r="B39" s="117" t="s">
        <v>319</v>
      </c>
      <c r="C39" s="154" t="s">
        <v>381</v>
      </c>
      <c r="D39" s="154" t="s">
        <v>381</v>
      </c>
      <c r="E39" s="154" t="s">
        <v>381</v>
      </c>
      <c r="F39" s="153">
        <v>218</v>
      </c>
      <c r="G39" s="153"/>
      <c r="H39" s="152"/>
      <c r="I39" s="152"/>
      <c r="J39" s="152"/>
      <c r="K39" s="148">
        <v>63487</v>
      </c>
      <c r="L39" s="148"/>
      <c r="M39" s="148"/>
      <c r="N39" s="148"/>
      <c r="O39" s="148"/>
      <c r="P39" s="148">
        <v>29569</v>
      </c>
      <c r="Q39" s="148"/>
      <c r="R39" s="148"/>
      <c r="S39" s="148"/>
    </row>
    <row r="40" spans="1:19" ht="41.1" customHeight="1" x14ac:dyDescent="0.25">
      <c r="A40" s="117"/>
      <c r="B40" s="117"/>
      <c r="C40" s="154" t="s">
        <v>382</v>
      </c>
      <c r="D40" s="154" t="s">
        <v>382</v>
      </c>
      <c r="E40" s="154" t="s">
        <v>382</v>
      </c>
      <c r="F40" s="153">
        <v>219</v>
      </c>
      <c r="G40" s="153"/>
      <c r="H40" s="152"/>
      <c r="I40" s="152"/>
      <c r="J40" s="152"/>
      <c r="K40" s="149">
        <f>K41+K42+K43+K44+K47+K48+K55+K56+K57</f>
        <v>533254</v>
      </c>
      <c r="L40" s="149"/>
      <c r="M40" s="149"/>
      <c r="N40" s="149"/>
      <c r="O40" s="149"/>
      <c r="P40" s="149">
        <f>P41+P42+P43+P44+P47+P48+P55+P56+P57</f>
        <v>475732</v>
      </c>
      <c r="Q40" s="149"/>
      <c r="R40" s="149"/>
      <c r="S40" s="149"/>
    </row>
    <row r="41" spans="1:19" ht="21" customHeight="1" x14ac:dyDescent="0.25">
      <c r="A41" s="117" t="s">
        <v>320</v>
      </c>
      <c r="B41" s="117" t="s">
        <v>320</v>
      </c>
      <c r="C41" s="154" t="s">
        <v>383</v>
      </c>
      <c r="D41" s="154" t="s">
        <v>383</v>
      </c>
      <c r="E41" s="154" t="s">
        <v>383</v>
      </c>
      <c r="F41" s="153">
        <v>220</v>
      </c>
      <c r="G41" s="153"/>
      <c r="H41" s="152"/>
      <c r="I41" s="152"/>
      <c r="J41" s="152"/>
      <c r="K41" s="148">
        <v>2245</v>
      </c>
      <c r="L41" s="148"/>
      <c r="M41" s="148"/>
      <c r="N41" s="148"/>
      <c r="O41" s="148"/>
      <c r="P41" s="148">
        <v>6431</v>
      </c>
      <c r="Q41" s="148"/>
      <c r="R41" s="148"/>
      <c r="S41" s="148"/>
    </row>
    <row r="42" spans="1:19" ht="14.45" customHeight="1" x14ac:dyDescent="0.25">
      <c r="A42" s="117" t="s">
        <v>321</v>
      </c>
      <c r="B42" s="117" t="s">
        <v>321</v>
      </c>
      <c r="C42" s="154" t="s">
        <v>384</v>
      </c>
      <c r="D42" s="154" t="s">
        <v>384</v>
      </c>
      <c r="E42" s="154" t="s">
        <v>384</v>
      </c>
      <c r="F42" s="153">
        <v>221</v>
      </c>
      <c r="G42" s="153"/>
      <c r="H42" s="152"/>
      <c r="I42" s="152"/>
      <c r="J42" s="152"/>
      <c r="K42" s="148">
        <v>103579</v>
      </c>
      <c r="L42" s="148"/>
      <c r="M42" s="148"/>
      <c r="N42" s="148"/>
      <c r="O42" s="148"/>
      <c r="P42" s="148">
        <v>103069</v>
      </c>
      <c r="Q42" s="148"/>
      <c r="R42" s="148"/>
      <c r="S42" s="148"/>
    </row>
    <row r="43" spans="1:19" ht="14.45" customHeight="1" x14ac:dyDescent="0.25">
      <c r="A43" s="117">
        <v>513</v>
      </c>
      <c r="B43" s="117">
        <v>513</v>
      </c>
      <c r="C43" s="154" t="s">
        <v>385</v>
      </c>
      <c r="D43" s="154" t="s">
        <v>385</v>
      </c>
      <c r="E43" s="154" t="s">
        <v>385</v>
      </c>
      <c r="F43" s="153">
        <v>222</v>
      </c>
      <c r="G43" s="153"/>
      <c r="H43" s="152"/>
      <c r="I43" s="152"/>
      <c r="J43" s="152"/>
      <c r="K43" s="148">
        <v>26381</v>
      </c>
      <c r="L43" s="148"/>
      <c r="M43" s="148"/>
      <c r="N43" s="148"/>
      <c r="O43" s="148"/>
      <c r="P43" s="148">
        <v>28649</v>
      </c>
      <c r="Q43" s="148"/>
      <c r="R43" s="148"/>
      <c r="S43" s="148"/>
    </row>
    <row r="44" spans="1:19" ht="30.95" customHeight="1" x14ac:dyDescent="0.25">
      <c r="A44" s="117">
        <v>52</v>
      </c>
      <c r="B44" s="117">
        <v>52</v>
      </c>
      <c r="C44" s="154" t="s">
        <v>386</v>
      </c>
      <c r="D44" s="154" t="s">
        <v>386</v>
      </c>
      <c r="E44" s="154" t="s">
        <v>386</v>
      </c>
      <c r="F44" s="153">
        <v>223</v>
      </c>
      <c r="G44" s="153"/>
      <c r="H44" s="152"/>
      <c r="I44" s="152"/>
      <c r="J44" s="152"/>
      <c r="K44" s="149">
        <f>K45+K46</f>
        <v>206816</v>
      </c>
      <c r="L44" s="149"/>
      <c r="M44" s="149"/>
      <c r="N44" s="149"/>
      <c r="O44" s="149"/>
      <c r="P44" s="149">
        <f>P45+P46</f>
        <v>202450</v>
      </c>
      <c r="Q44" s="149"/>
      <c r="R44" s="149"/>
      <c r="S44" s="149"/>
    </row>
    <row r="45" spans="1:19" ht="27" customHeight="1" x14ac:dyDescent="0.25">
      <c r="A45" s="117" t="s">
        <v>322</v>
      </c>
      <c r="B45" s="117" t="s">
        <v>322</v>
      </c>
      <c r="C45" s="154" t="s">
        <v>387</v>
      </c>
      <c r="D45" s="154" t="s">
        <v>387</v>
      </c>
      <c r="E45" s="154" t="s">
        <v>387</v>
      </c>
      <c r="F45" s="153">
        <v>224</v>
      </c>
      <c r="G45" s="153"/>
      <c r="H45" s="152"/>
      <c r="I45" s="152"/>
      <c r="J45" s="152"/>
      <c r="K45" s="148">
        <v>201466</v>
      </c>
      <c r="L45" s="148"/>
      <c r="M45" s="148"/>
      <c r="N45" s="148"/>
      <c r="O45" s="148"/>
      <c r="P45" s="148">
        <v>196866</v>
      </c>
      <c r="Q45" s="148"/>
      <c r="R45" s="148"/>
      <c r="S45" s="148"/>
    </row>
    <row r="46" spans="1:19" ht="14.45" customHeight="1" x14ac:dyDescent="0.25">
      <c r="A46" s="117" t="s">
        <v>323</v>
      </c>
      <c r="B46" s="117" t="s">
        <v>323</v>
      </c>
      <c r="C46" s="154" t="s">
        <v>388</v>
      </c>
      <c r="D46" s="154" t="s">
        <v>388</v>
      </c>
      <c r="E46" s="154" t="s">
        <v>388</v>
      </c>
      <c r="F46" s="153">
        <v>225</v>
      </c>
      <c r="G46" s="153"/>
      <c r="H46" s="152"/>
      <c r="I46" s="152"/>
      <c r="J46" s="152"/>
      <c r="K46" s="148">
        <v>5350</v>
      </c>
      <c r="L46" s="148"/>
      <c r="M46" s="148"/>
      <c r="N46" s="148"/>
      <c r="O46" s="148"/>
      <c r="P46" s="148">
        <v>5584</v>
      </c>
      <c r="Q46" s="148"/>
      <c r="R46" s="148"/>
      <c r="S46" s="148"/>
    </row>
    <row r="47" spans="1:19" ht="19.5" customHeight="1" x14ac:dyDescent="0.25">
      <c r="A47" s="117" t="s">
        <v>324</v>
      </c>
      <c r="B47" s="117" t="s">
        <v>324</v>
      </c>
      <c r="C47" s="154" t="s">
        <v>389</v>
      </c>
      <c r="D47" s="154" t="s">
        <v>389</v>
      </c>
      <c r="E47" s="154" t="s">
        <v>389</v>
      </c>
      <c r="F47" s="153">
        <v>226</v>
      </c>
      <c r="G47" s="153"/>
      <c r="H47" s="152"/>
      <c r="I47" s="152"/>
      <c r="J47" s="152"/>
      <c r="K47" s="148">
        <v>119226</v>
      </c>
      <c r="L47" s="148"/>
      <c r="M47" s="148"/>
      <c r="N47" s="148"/>
      <c r="O47" s="148"/>
      <c r="P47" s="148">
        <v>94557</v>
      </c>
      <c r="Q47" s="148"/>
      <c r="R47" s="148"/>
      <c r="S47" s="148"/>
    </row>
    <row r="48" spans="1:19" ht="27.95" customHeight="1" x14ac:dyDescent="0.25">
      <c r="A48" s="117">
        <v>54</v>
      </c>
      <c r="B48" s="117">
        <v>54</v>
      </c>
      <c r="C48" s="154" t="s">
        <v>390</v>
      </c>
      <c r="D48" s="154" t="s">
        <v>390</v>
      </c>
      <c r="E48" s="154" t="s">
        <v>390</v>
      </c>
      <c r="F48" s="153">
        <v>227</v>
      </c>
      <c r="G48" s="153"/>
      <c r="H48" s="152"/>
      <c r="I48" s="152"/>
      <c r="J48" s="152"/>
      <c r="K48" s="149">
        <f>K49+K54</f>
        <v>22665</v>
      </c>
      <c r="L48" s="149"/>
      <c r="M48" s="149"/>
      <c r="N48" s="149"/>
      <c r="O48" s="149"/>
      <c r="P48" s="149">
        <f>P49+P54</f>
        <v>21352</v>
      </c>
      <c r="Q48" s="149"/>
      <c r="R48" s="149"/>
      <c r="S48" s="149"/>
    </row>
    <row r="49" spans="1:19" ht="24.6" customHeight="1" x14ac:dyDescent="0.25">
      <c r="A49" s="117">
        <v>540</v>
      </c>
      <c r="B49" s="117">
        <v>540</v>
      </c>
      <c r="C49" s="154" t="s">
        <v>391</v>
      </c>
      <c r="D49" s="154" t="s">
        <v>391</v>
      </c>
      <c r="E49" s="154" t="s">
        <v>391</v>
      </c>
      <c r="F49" s="153">
        <v>228</v>
      </c>
      <c r="G49" s="153"/>
      <c r="H49" s="152"/>
      <c r="I49" s="152"/>
      <c r="J49" s="152"/>
      <c r="K49" s="149">
        <f>SUM(K50:O53)</f>
        <v>22665</v>
      </c>
      <c r="L49" s="149"/>
      <c r="M49" s="149"/>
      <c r="N49" s="149"/>
      <c r="O49" s="149"/>
      <c r="P49" s="149">
        <f>SUM(P50:S53)</f>
        <v>21352</v>
      </c>
      <c r="Q49" s="149"/>
      <c r="R49" s="149"/>
      <c r="S49" s="149"/>
    </row>
    <row r="50" spans="1:19" ht="27" customHeight="1" x14ac:dyDescent="0.25">
      <c r="A50" s="117" t="s">
        <v>325</v>
      </c>
      <c r="B50" s="117" t="s">
        <v>325</v>
      </c>
      <c r="C50" s="154" t="s">
        <v>392</v>
      </c>
      <c r="D50" s="154" t="s">
        <v>392</v>
      </c>
      <c r="E50" s="154" t="s">
        <v>392</v>
      </c>
      <c r="F50" s="153">
        <v>229</v>
      </c>
      <c r="G50" s="153"/>
      <c r="H50" s="152"/>
      <c r="I50" s="152"/>
      <c r="J50" s="152"/>
      <c r="K50" s="148">
        <v>22665</v>
      </c>
      <c r="L50" s="148"/>
      <c r="M50" s="148"/>
      <c r="N50" s="148"/>
      <c r="O50" s="148"/>
      <c r="P50" s="148">
        <v>21352</v>
      </c>
      <c r="Q50" s="148"/>
      <c r="R50" s="148"/>
      <c r="S50" s="148"/>
    </row>
    <row r="51" spans="1:19" ht="14.45" customHeight="1" x14ac:dyDescent="0.25">
      <c r="A51" s="117" t="s">
        <v>325</v>
      </c>
      <c r="B51" s="117" t="s">
        <v>325</v>
      </c>
      <c r="C51" s="154" t="s">
        <v>393</v>
      </c>
      <c r="D51" s="154" t="s">
        <v>393</v>
      </c>
      <c r="E51" s="154" t="s">
        <v>393</v>
      </c>
      <c r="F51" s="153">
        <v>230</v>
      </c>
      <c r="G51" s="153"/>
      <c r="H51" s="152"/>
      <c r="I51" s="152"/>
      <c r="J51" s="152"/>
      <c r="K51" s="148"/>
      <c r="L51" s="148"/>
      <c r="M51" s="148"/>
      <c r="N51" s="148"/>
      <c r="O51" s="148"/>
      <c r="P51" s="148"/>
      <c r="Q51" s="148"/>
      <c r="R51" s="148"/>
      <c r="S51" s="148"/>
    </row>
    <row r="52" spans="1:19" ht="26.45" customHeight="1" x14ac:dyDescent="0.25">
      <c r="A52" s="117" t="s">
        <v>325</v>
      </c>
      <c r="B52" s="117" t="s">
        <v>325</v>
      </c>
      <c r="C52" s="154" t="s">
        <v>394</v>
      </c>
      <c r="D52" s="154" t="s">
        <v>394</v>
      </c>
      <c r="E52" s="154" t="s">
        <v>394</v>
      </c>
      <c r="F52" s="153">
        <v>231</v>
      </c>
      <c r="G52" s="153"/>
      <c r="H52" s="152"/>
      <c r="I52" s="152"/>
      <c r="J52" s="152"/>
      <c r="K52" s="148"/>
      <c r="L52" s="148"/>
      <c r="M52" s="148"/>
      <c r="N52" s="148"/>
      <c r="O52" s="148"/>
      <c r="P52" s="148"/>
      <c r="Q52" s="148"/>
      <c r="R52" s="148"/>
      <c r="S52" s="148"/>
    </row>
    <row r="53" spans="1:19" ht="14.45" customHeight="1" x14ac:dyDescent="0.25">
      <c r="A53" s="117" t="s">
        <v>325</v>
      </c>
      <c r="B53" s="117" t="s">
        <v>325</v>
      </c>
      <c r="C53" s="154" t="s">
        <v>395</v>
      </c>
      <c r="D53" s="154" t="s">
        <v>395</v>
      </c>
      <c r="E53" s="154" t="s">
        <v>395</v>
      </c>
      <c r="F53" s="153">
        <v>232</v>
      </c>
      <c r="G53" s="153"/>
      <c r="H53" s="152"/>
      <c r="I53" s="152"/>
      <c r="J53" s="152"/>
      <c r="K53" s="148"/>
      <c r="L53" s="148"/>
      <c r="M53" s="148"/>
      <c r="N53" s="148"/>
      <c r="O53" s="148"/>
      <c r="P53" s="148"/>
      <c r="Q53" s="148"/>
      <c r="R53" s="148"/>
      <c r="S53" s="148"/>
    </row>
    <row r="54" spans="1:19" ht="20.45" customHeight="1" x14ac:dyDescent="0.25">
      <c r="A54" s="117">
        <v>541</v>
      </c>
      <c r="B54" s="117">
        <v>541</v>
      </c>
      <c r="C54" s="154" t="s">
        <v>396</v>
      </c>
      <c r="D54" s="154" t="s">
        <v>396</v>
      </c>
      <c r="E54" s="154" t="s">
        <v>396</v>
      </c>
      <c r="F54" s="153">
        <v>233</v>
      </c>
      <c r="G54" s="153"/>
      <c r="H54" s="152"/>
      <c r="I54" s="152"/>
      <c r="J54" s="152"/>
      <c r="K54" s="148"/>
      <c r="L54" s="148"/>
      <c r="M54" s="148"/>
      <c r="N54" s="148"/>
      <c r="O54" s="148"/>
      <c r="P54" s="148"/>
      <c r="Q54" s="148"/>
      <c r="R54" s="148"/>
      <c r="S54" s="148"/>
    </row>
    <row r="55" spans="1:19" ht="27.95" customHeight="1" x14ac:dyDescent="0.25">
      <c r="A55" s="117" t="s">
        <v>326</v>
      </c>
      <c r="B55" s="117" t="s">
        <v>326</v>
      </c>
      <c r="C55" s="154" t="s">
        <v>488</v>
      </c>
      <c r="D55" s="154" t="s">
        <v>397</v>
      </c>
      <c r="E55" s="154" t="s">
        <v>397</v>
      </c>
      <c r="F55" s="153">
        <v>234</v>
      </c>
      <c r="G55" s="153"/>
      <c r="H55" s="152"/>
      <c r="I55" s="152"/>
      <c r="J55" s="152"/>
      <c r="K55" s="148">
        <v>50157</v>
      </c>
      <c r="L55" s="148"/>
      <c r="M55" s="148"/>
      <c r="N55" s="148"/>
      <c r="O55" s="148"/>
      <c r="P55" s="148">
        <v>16756</v>
      </c>
      <c r="Q55" s="148"/>
      <c r="R55" s="148"/>
      <c r="S55" s="148"/>
    </row>
    <row r="56" spans="1:19" ht="14.45" customHeight="1" x14ac:dyDescent="0.25">
      <c r="A56" s="117">
        <v>555</v>
      </c>
      <c r="B56" s="117">
        <v>555</v>
      </c>
      <c r="C56" s="154" t="s">
        <v>398</v>
      </c>
      <c r="D56" s="154" t="s">
        <v>398</v>
      </c>
      <c r="E56" s="154" t="s">
        <v>398</v>
      </c>
      <c r="F56" s="153">
        <v>235</v>
      </c>
      <c r="G56" s="153"/>
      <c r="H56" s="152"/>
      <c r="I56" s="152"/>
      <c r="J56" s="152"/>
      <c r="K56" s="148">
        <v>2185</v>
      </c>
      <c r="L56" s="148"/>
      <c r="M56" s="148"/>
      <c r="N56" s="148"/>
      <c r="O56" s="148"/>
      <c r="P56" s="148">
        <v>2468</v>
      </c>
      <c r="Q56" s="148"/>
      <c r="R56" s="148"/>
      <c r="S56" s="148"/>
    </row>
    <row r="57" spans="1:19" ht="14.45" customHeight="1" x14ac:dyDescent="0.25">
      <c r="A57" s="117">
        <v>556</v>
      </c>
      <c r="B57" s="117">
        <v>556</v>
      </c>
      <c r="C57" s="154" t="s">
        <v>399</v>
      </c>
      <c r="D57" s="154" t="s">
        <v>399</v>
      </c>
      <c r="E57" s="154" t="s">
        <v>399</v>
      </c>
      <c r="F57" s="153">
        <v>236</v>
      </c>
      <c r="G57" s="153"/>
      <c r="H57" s="152"/>
      <c r="I57" s="152"/>
      <c r="J57" s="152"/>
      <c r="K57" s="148"/>
      <c r="L57" s="148"/>
      <c r="M57" s="148"/>
      <c r="N57" s="148"/>
      <c r="O57" s="148"/>
      <c r="P57" s="148"/>
      <c r="Q57" s="148"/>
      <c r="R57" s="148"/>
      <c r="S57" s="148"/>
    </row>
    <row r="58" spans="1:19" ht="14.45" customHeight="1" x14ac:dyDescent="0.25">
      <c r="A58" s="117"/>
      <c r="B58" s="117"/>
      <c r="C58" s="154" t="s">
        <v>400</v>
      </c>
      <c r="D58" s="154" t="s">
        <v>400</v>
      </c>
      <c r="E58" s="154" t="s">
        <v>400</v>
      </c>
      <c r="F58" s="153">
        <v>237</v>
      </c>
      <c r="G58" s="153"/>
      <c r="H58" s="152"/>
      <c r="I58" s="152"/>
      <c r="J58" s="152"/>
      <c r="K58" s="150">
        <f>IF(K22&gt;K40,K22-K40,0)</f>
        <v>4122</v>
      </c>
      <c r="L58" s="150"/>
      <c r="M58" s="150"/>
      <c r="N58" s="150"/>
      <c r="O58" s="150"/>
      <c r="P58" s="150">
        <f>IF(P22&gt;P40,P22-P40,0)</f>
        <v>14121</v>
      </c>
      <c r="Q58" s="150"/>
      <c r="R58" s="150"/>
      <c r="S58" s="150"/>
    </row>
    <row r="59" spans="1:19" ht="14.45" customHeight="1" x14ac:dyDescent="0.25">
      <c r="A59" s="117"/>
      <c r="B59" s="117"/>
      <c r="C59" s="154" t="s">
        <v>401</v>
      </c>
      <c r="D59" s="154" t="s">
        <v>401</v>
      </c>
      <c r="E59" s="154" t="s">
        <v>401</v>
      </c>
      <c r="F59" s="153">
        <v>238</v>
      </c>
      <c r="G59" s="153"/>
      <c r="H59" s="152"/>
      <c r="I59" s="152"/>
      <c r="J59" s="152"/>
      <c r="K59" s="150">
        <f>IF(K40&gt;K22,K40-K22,0)</f>
        <v>0</v>
      </c>
      <c r="L59" s="150"/>
      <c r="M59" s="150"/>
      <c r="N59" s="150"/>
      <c r="O59" s="150"/>
      <c r="P59" s="150">
        <f>IF(P40&gt;P22,P40-P22,0)</f>
        <v>0</v>
      </c>
      <c r="Q59" s="150"/>
      <c r="R59" s="150"/>
      <c r="S59" s="150"/>
    </row>
    <row r="60" spans="1:19" ht="57.95" customHeight="1" x14ac:dyDescent="0.25">
      <c r="A60" s="117">
        <v>66</v>
      </c>
      <c r="B60" s="117">
        <v>66</v>
      </c>
      <c r="C60" s="154" t="s">
        <v>489</v>
      </c>
      <c r="D60" s="154" t="s">
        <v>402</v>
      </c>
      <c r="E60" s="154" t="s">
        <v>402</v>
      </c>
      <c r="F60" s="153">
        <v>239</v>
      </c>
      <c r="G60" s="153"/>
      <c r="H60" s="152"/>
      <c r="I60" s="152"/>
      <c r="J60" s="152"/>
      <c r="K60" s="149">
        <f>SUM(K61:O64)</f>
        <v>0</v>
      </c>
      <c r="L60" s="149"/>
      <c r="M60" s="149"/>
      <c r="N60" s="149"/>
      <c r="O60" s="149"/>
      <c r="P60" s="149">
        <f>SUM(P61:S64)</f>
        <v>0</v>
      </c>
      <c r="Q60" s="149"/>
      <c r="R60" s="149"/>
      <c r="S60" s="149"/>
    </row>
    <row r="61" spans="1:19" ht="20.45" customHeight="1" x14ac:dyDescent="0.25">
      <c r="A61" s="117" t="s">
        <v>327</v>
      </c>
      <c r="B61" s="117" t="s">
        <v>327</v>
      </c>
      <c r="C61" s="154" t="s">
        <v>403</v>
      </c>
      <c r="D61" s="154"/>
      <c r="E61" s="154"/>
      <c r="F61" s="153">
        <v>240</v>
      </c>
      <c r="G61" s="153"/>
      <c r="H61" s="152"/>
      <c r="I61" s="152"/>
      <c r="J61" s="152"/>
      <c r="K61" s="148"/>
      <c r="L61" s="148"/>
      <c r="M61" s="148"/>
      <c r="N61" s="148"/>
      <c r="O61" s="148"/>
      <c r="P61" s="148"/>
      <c r="Q61" s="148"/>
      <c r="R61" s="148"/>
      <c r="S61" s="148"/>
    </row>
    <row r="62" spans="1:19" ht="14.45" customHeight="1" x14ac:dyDescent="0.25">
      <c r="A62" s="117">
        <v>662</v>
      </c>
      <c r="B62" s="117">
        <v>662</v>
      </c>
      <c r="C62" s="154" t="s">
        <v>404</v>
      </c>
      <c r="D62" s="154" t="s">
        <v>404</v>
      </c>
      <c r="E62" s="154" t="s">
        <v>404</v>
      </c>
      <c r="F62" s="153">
        <v>241</v>
      </c>
      <c r="G62" s="153"/>
      <c r="H62" s="152"/>
      <c r="I62" s="152"/>
      <c r="J62" s="152"/>
      <c r="K62" s="148"/>
      <c r="L62" s="148"/>
      <c r="M62" s="148"/>
      <c r="N62" s="148"/>
      <c r="O62" s="148"/>
      <c r="P62" s="148"/>
      <c r="Q62" s="148"/>
      <c r="R62" s="148"/>
      <c r="S62" s="148"/>
    </row>
    <row r="63" spans="1:19" ht="26.45" customHeight="1" x14ac:dyDescent="0.25">
      <c r="A63" s="117">
        <v>663</v>
      </c>
      <c r="B63" s="117">
        <v>663</v>
      </c>
      <c r="C63" s="154" t="s">
        <v>405</v>
      </c>
      <c r="D63" s="154" t="s">
        <v>405</v>
      </c>
      <c r="E63" s="154" t="s">
        <v>405</v>
      </c>
      <c r="F63" s="153">
        <v>242</v>
      </c>
      <c r="G63" s="153"/>
      <c r="H63" s="152"/>
      <c r="I63" s="152"/>
      <c r="J63" s="152"/>
      <c r="K63" s="148"/>
      <c r="L63" s="148"/>
      <c r="M63" s="148"/>
      <c r="N63" s="148"/>
      <c r="O63" s="148"/>
      <c r="P63" s="148"/>
      <c r="Q63" s="148"/>
      <c r="R63" s="148"/>
      <c r="S63" s="148"/>
    </row>
    <row r="64" spans="1:19" ht="14.45" customHeight="1" x14ac:dyDescent="0.25">
      <c r="A64" s="117">
        <v>669</v>
      </c>
      <c r="B64" s="117">
        <v>669</v>
      </c>
      <c r="C64" s="154" t="s">
        <v>406</v>
      </c>
      <c r="D64" s="154" t="s">
        <v>406</v>
      </c>
      <c r="E64" s="154" t="s">
        <v>406</v>
      </c>
      <c r="F64" s="153">
        <v>243</v>
      </c>
      <c r="G64" s="153"/>
      <c r="H64" s="152"/>
      <c r="I64" s="152"/>
      <c r="J64" s="152"/>
      <c r="K64" s="148"/>
      <c r="L64" s="148"/>
      <c r="M64" s="148"/>
      <c r="N64" s="148"/>
      <c r="O64" s="148"/>
      <c r="P64" s="148"/>
      <c r="Q64" s="148"/>
      <c r="R64" s="148"/>
      <c r="S64" s="148"/>
    </row>
    <row r="65" spans="1:19" ht="28.5" customHeight="1" x14ac:dyDescent="0.25">
      <c r="A65" s="117">
        <v>56</v>
      </c>
      <c r="B65" s="117">
        <v>56</v>
      </c>
      <c r="C65" s="154" t="s">
        <v>407</v>
      </c>
      <c r="D65" s="154" t="s">
        <v>407</v>
      </c>
      <c r="E65" s="154" t="s">
        <v>407</v>
      </c>
      <c r="F65" s="153">
        <v>244</v>
      </c>
      <c r="G65" s="153"/>
      <c r="H65" s="152"/>
      <c r="I65" s="152"/>
      <c r="J65" s="152"/>
      <c r="K65" s="149">
        <f>SUM(K66:O69)</f>
        <v>1649</v>
      </c>
      <c r="L65" s="149"/>
      <c r="M65" s="149"/>
      <c r="N65" s="149"/>
      <c r="O65" s="149"/>
      <c r="P65" s="149">
        <f>SUM(P66:S69)</f>
        <v>5810</v>
      </c>
      <c r="Q65" s="149"/>
      <c r="R65" s="149"/>
      <c r="S65" s="149"/>
    </row>
    <row r="66" spans="1:19" ht="17.100000000000001" customHeight="1" x14ac:dyDescent="0.25">
      <c r="A66" s="117" t="s">
        <v>328</v>
      </c>
      <c r="B66" s="117" t="s">
        <v>328</v>
      </c>
      <c r="C66" s="154" t="s">
        <v>408</v>
      </c>
      <c r="D66" s="154"/>
      <c r="E66" s="154"/>
      <c r="F66" s="153">
        <v>245</v>
      </c>
      <c r="G66" s="153"/>
      <c r="H66" s="152"/>
      <c r="I66" s="152"/>
      <c r="J66" s="152"/>
      <c r="K66" s="148">
        <v>1649</v>
      </c>
      <c r="L66" s="148"/>
      <c r="M66" s="148"/>
      <c r="N66" s="148"/>
      <c r="O66" s="148"/>
      <c r="P66" s="148">
        <v>2562</v>
      </c>
      <c r="Q66" s="148"/>
      <c r="R66" s="148"/>
      <c r="S66" s="148"/>
    </row>
    <row r="67" spans="1:19" ht="14.45" customHeight="1" x14ac:dyDescent="0.25">
      <c r="A67" s="117">
        <v>562</v>
      </c>
      <c r="B67" s="117">
        <v>562</v>
      </c>
      <c r="C67" s="154" t="s">
        <v>409</v>
      </c>
      <c r="D67" s="154" t="s">
        <v>409</v>
      </c>
      <c r="E67" s="154" t="s">
        <v>409</v>
      </c>
      <c r="F67" s="153">
        <v>246</v>
      </c>
      <c r="G67" s="153"/>
      <c r="H67" s="152"/>
      <c r="I67" s="152"/>
      <c r="J67" s="152"/>
      <c r="K67" s="148"/>
      <c r="L67" s="148"/>
      <c r="M67" s="148"/>
      <c r="N67" s="148"/>
      <c r="O67" s="148"/>
      <c r="P67" s="148"/>
      <c r="Q67" s="148"/>
      <c r="R67" s="148"/>
      <c r="S67" s="148"/>
    </row>
    <row r="68" spans="1:19" ht="27.95" customHeight="1" x14ac:dyDescent="0.25">
      <c r="A68" s="117">
        <v>563</v>
      </c>
      <c r="B68" s="117">
        <v>563</v>
      </c>
      <c r="C68" s="154" t="s">
        <v>410</v>
      </c>
      <c r="D68" s="154" t="s">
        <v>410</v>
      </c>
      <c r="E68" s="154" t="s">
        <v>410</v>
      </c>
      <c r="F68" s="153">
        <v>247</v>
      </c>
      <c r="G68" s="153"/>
      <c r="H68" s="152"/>
      <c r="I68" s="152"/>
      <c r="J68" s="152"/>
      <c r="K68" s="148"/>
      <c r="L68" s="148"/>
      <c r="M68" s="148"/>
      <c r="N68" s="148"/>
      <c r="O68" s="148"/>
      <c r="P68" s="148"/>
      <c r="Q68" s="148"/>
      <c r="R68" s="148"/>
      <c r="S68" s="148"/>
    </row>
    <row r="69" spans="1:19" ht="14.45" customHeight="1" x14ac:dyDescent="0.25">
      <c r="A69" s="117">
        <v>569</v>
      </c>
      <c r="B69" s="117">
        <v>569</v>
      </c>
      <c r="C69" s="154" t="s">
        <v>411</v>
      </c>
      <c r="D69" s="154" t="s">
        <v>411</v>
      </c>
      <c r="E69" s="154" t="s">
        <v>411</v>
      </c>
      <c r="F69" s="153">
        <v>248</v>
      </c>
      <c r="G69" s="153"/>
      <c r="H69" s="152"/>
      <c r="I69" s="152"/>
      <c r="J69" s="152"/>
      <c r="K69" s="148"/>
      <c r="L69" s="148"/>
      <c r="M69" s="148"/>
      <c r="N69" s="148"/>
      <c r="O69" s="148"/>
      <c r="P69" s="148">
        <v>3248</v>
      </c>
      <c r="Q69" s="148"/>
      <c r="R69" s="148"/>
      <c r="S69" s="148"/>
    </row>
    <row r="70" spans="1:19" ht="41.45" customHeight="1" x14ac:dyDescent="0.25">
      <c r="A70" s="117"/>
      <c r="B70" s="117"/>
      <c r="C70" s="154" t="s">
        <v>490</v>
      </c>
      <c r="D70" s="154" t="s">
        <v>412</v>
      </c>
      <c r="E70" s="154" t="s">
        <v>412</v>
      </c>
      <c r="F70" s="153">
        <v>249</v>
      </c>
      <c r="G70" s="153"/>
      <c r="H70" s="152"/>
      <c r="I70" s="152"/>
      <c r="J70" s="152"/>
      <c r="K70" s="150">
        <f>IF((K22-K40+K60-K65)&gt;0,K22-K40+K60-K65,0)</f>
        <v>2473</v>
      </c>
      <c r="L70" s="150"/>
      <c r="M70" s="150"/>
      <c r="N70" s="150"/>
      <c r="O70" s="150"/>
      <c r="P70" s="150">
        <f>IF((P22-P40+P60-P65)&gt;0,P22-P40+P60-P65,0)</f>
        <v>8311</v>
      </c>
      <c r="Q70" s="150"/>
      <c r="R70" s="150"/>
      <c r="S70" s="150"/>
    </row>
    <row r="71" spans="1:19" ht="35.450000000000003" customHeight="1" x14ac:dyDescent="0.25">
      <c r="A71" s="117"/>
      <c r="B71" s="117"/>
      <c r="C71" s="154" t="s">
        <v>491</v>
      </c>
      <c r="D71" s="154" t="s">
        <v>413</v>
      </c>
      <c r="E71" s="154" t="s">
        <v>413</v>
      </c>
      <c r="F71" s="153">
        <v>250</v>
      </c>
      <c r="G71" s="153"/>
      <c r="H71" s="152"/>
      <c r="I71" s="152"/>
      <c r="J71" s="152"/>
      <c r="K71" s="150">
        <f>IF((K22-K40+K60-K65)&lt;0,ABS(K22-K40+K60-K65),0)</f>
        <v>0</v>
      </c>
      <c r="L71" s="150"/>
      <c r="M71" s="150"/>
      <c r="N71" s="150"/>
      <c r="O71" s="150"/>
      <c r="P71" s="150">
        <f>IF((P22-P40+P60-P65)&lt;0,ABS(P22-P40+P60-P65),0)</f>
        <v>0</v>
      </c>
      <c r="Q71" s="150"/>
      <c r="R71" s="150"/>
      <c r="S71" s="150"/>
    </row>
    <row r="72" spans="1:19" ht="41.45" customHeight="1" x14ac:dyDescent="0.25">
      <c r="A72" s="117">
        <v>67</v>
      </c>
      <c r="B72" s="117">
        <v>67</v>
      </c>
      <c r="C72" s="154" t="s">
        <v>492</v>
      </c>
      <c r="D72" s="154"/>
      <c r="E72" s="154"/>
      <c r="F72" s="153">
        <v>251</v>
      </c>
      <c r="G72" s="153"/>
      <c r="H72" s="152"/>
      <c r="I72" s="152"/>
      <c r="J72" s="152"/>
      <c r="K72" s="149">
        <f>SUM(K73:O81)</f>
        <v>0</v>
      </c>
      <c r="L72" s="149"/>
      <c r="M72" s="149"/>
      <c r="N72" s="149"/>
      <c r="O72" s="149"/>
      <c r="P72" s="149">
        <f>SUM(P73:S81)</f>
        <v>0</v>
      </c>
      <c r="Q72" s="149"/>
      <c r="R72" s="149"/>
      <c r="S72" s="149"/>
    </row>
    <row r="73" spans="1:19" ht="45.6" customHeight="1" x14ac:dyDescent="0.25">
      <c r="A73" s="117" t="s">
        <v>329</v>
      </c>
      <c r="B73" s="117" t="s">
        <v>329</v>
      </c>
      <c r="C73" s="154" t="s">
        <v>414</v>
      </c>
      <c r="D73" s="154"/>
      <c r="E73" s="154"/>
      <c r="F73" s="153">
        <v>252</v>
      </c>
      <c r="G73" s="153"/>
      <c r="H73" s="152"/>
      <c r="I73" s="152"/>
      <c r="J73" s="152"/>
      <c r="K73" s="148"/>
      <c r="L73" s="148"/>
      <c r="M73" s="148"/>
      <c r="N73" s="148"/>
      <c r="O73" s="148"/>
      <c r="P73" s="148"/>
      <c r="Q73" s="148"/>
      <c r="R73" s="148"/>
      <c r="S73" s="148"/>
    </row>
    <row r="74" spans="1:19" ht="27.95" customHeight="1" x14ac:dyDescent="0.25">
      <c r="A74" s="117" t="s">
        <v>330</v>
      </c>
      <c r="B74" s="117" t="s">
        <v>330</v>
      </c>
      <c r="C74" s="154" t="s">
        <v>415</v>
      </c>
      <c r="D74" s="154" t="s">
        <v>415</v>
      </c>
      <c r="E74" s="154" t="s">
        <v>415</v>
      </c>
      <c r="F74" s="153">
        <v>253</v>
      </c>
      <c r="G74" s="153"/>
      <c r="H74" s="152"/>
      <c r="I74" s="152"/>
      <c r="J74" s="152"/>
      <c r="K74" s="148"/>
      <c r="L74" s="148"/>
      <c r="M74" s="148"/>
      <c r="N74" s="148"/>
      <c r="O74" s="148"/>
      <c r="P74" s="148"/>
      <c r="Q74" s="148"/>
      <c r="R74" s="148"/>
      <c r="S74" s="148"/>
    </row>
    <row r="75" spans="1:19" ht="32.1" customHeight="1" x14ac:dyDescent="0.25">
      <c r="A75" s="117" t="s">
        <v>331</v>
      </c>
      <c r="B75" s="117" t="s">
        <v>331</v>
      </c>
      <c r="C75" s="154" t="s">
        <v>416</v>
      </c>
      <c r="D75" s="154" t="s">
        <v>416</v>
      </c>
      <c r="E75" s="154" t="s">
        <v>416</v>
      </c>
      <c r="F75" s="153">
        <v>254</v>
      </c>
      <c r="G75" s="153"/>
      <c r="H75" s="152"/>
      <c r="I75" s="152"/>
      <c r="J75" s="152"/>
      <c r="K75" s="148"/>
      <c r="L75" s="148"/>
      <c r="M75" s="148"/>
      <c r="N75" s="148"/>
      <c r="O75" s="148"/>
      <c r="P75" s="148"/>
      <c r="Q75" s="148"/>
      <c r="R75" s="148"/>
      <c r="S75" s="148"/>
    </row>
    <row r="76" spans="1:19" ht="50.45" customHeight="1" x14ac:dyDescent="0.25">
      <c r="A76" s="117" t="s">
        <v>332</v>
      </c>
      <c r="B76" s="117" t="s">
        <v>332</v>
      </c>
      <c r="C76" s="154" t="s">
        <v>417</v>
      </c>
      <c r="D76" s="154" t="s">
        <v>417</v>
      </c>
      <c r="E76" s="154" t="s">
        <v>417</v>
      </c>
      <c r="F76" s="153">
        <v>255</v>
      </c>
      <c r="G76" s="153"/>
      <c r="H76" s="152"/>
      <c r="I76" s="152"/>
      <c r="J76" s="152"/>
      <c r="K76" s="148"/>
      <c r="L76" s="148"/>
      <c r="M76" s="148"/>
      <c r="N76" s="148"/>
      <c r="O76" s="148"/>
      <c r="P76" s="148"/>
      <c r="Q76" s="148"/>
      <c r="R76" s="148"/>
      <c r="S76" s="148"/>
    </row>
    <row r="77" spans="1:19" ht="42" customHeight="1" x14ac:dyDescent="0.25">
      <c r="A77" s="117" t="s">
        <v>333</v>
      </c>
      <c r="B77" s="117" t="s">
        <v>333</v>
      </c>
      <c r="C77" s="154" t="s">
        <v>418</v>
      </c>
      <c r="D77" s="154" t="s">
        <v>418</v>
      </c>
      <c r="E77" s="154" t="s">
        <v>418</v>
      </c>
      <c r="F77" s="153">
        <v>256</v>
      </c>
      <c r="G77" s="153"/>
      <c r="H77" s="152"/>
      <c r="I77" s="152"/>
      <c r="J77" s="152"/>
      <c r="K77" s="148"/>
      <c r="L77" s="148"/>
      <c r="M77" s="148"/>
      <c r="N77" s="148"/>
      <c r="O77" s="148"/>
      <c r="P77" s="148"/>
      <c r="Q77" s="148"/>
      <c r="R77" s="148"/>
      <c r="S77" s="148"/>
    </row>
    <row r="78" spans="1:19" ht="29.1" customHeight="1" x14ac:dyDescent="0.25">
      <c r="A78" s="117" t="s">
        <v>334</v>
      </c>
      <c r="B78" s="117" t="s">
        <v>334</v>
      </c>
      <c r="C78" s="154" t="s">
        <v>419</v>
      </c>
      <c r="D78" s="154" t="s">
        <v>419</v>
      </c>
      <c r="E78" s="154" t="s">
        <v>419</v>
      </c>
      <c r="F78" s="153">
        <v>257</v>
      </c>
      <c r="G78" s="153"/>
      <c r="H78" s="152"/>
      <c r="I78" s="152"/>
      <c r="J78" s="152"/>
      <c r="K78" s="148"/>
      <c r="L78" s="148"/>
      <c r="M78" s="148"/>
      <c r="N78" s="148"/>
      <c r="O78" s="148"/>
      <c r="P78" s="148"/>
      <c r="Q78" s="148"/>
      <c r="R78" s="148"/>
      <c r="S78" s="148"/>
    </row>
    <row r="79" spans="1:19" ht="19.5" customHeight="1" x14ac:dyDescent="0.25">
      <c r="A79" s="117">
        <v>676</v>
      </c>
      <c r="B79" s="117">
        <v>676</v>
      </c>
      <c r="C79" s="154" t="s">
        <v>420</v>
      </c>
      <c r="D79" s="154" t="s">
        <v>420</v>
      </c>
      <c r="E79" s="154" t="s">
        <v>420</v>
      </c>
      <c r="F79" s="153">
        <v>258</v>
      </c>
      <c r="G79" s="153"/>
      <c r="H79" s="152"/>
      <c r="I79" s="152"/>
      <c r="J79" s="152"/>
      <c r="K79" s="148"/>
      <c r="L79" s="148"/>
      <c r="M79" s="148"/>
      <c r="N79" s="148"/>
      <c r="O79" s="148"/>
      <c r="P79" s="148"/>
      <c r="Q79" s="148"/>
      <c r="R79" s="148"/>
      <c r="S79" s="148"/>
    </row>
    <row r="80" spans="1:19" ht="20.45" customHeight="1" x14ac:dyDescent="0.25">
      <c r="A80" s="117" t="s">
        <v>335</v>
      </c>
      <c r="B80" s="117" t="s">
        <v>335</v>
      </c>
      <c r="C80" s="154" t="s">
        <v>421</v>
      </c>
      <c r="D80" s="154" t="s">
        <v>421</v>
      </c>
      <c r="E80" s="154" t="s">
        <v>421</v>
      </c>
      <c r="F80" s="153">
        <v>259</v>
      </c>
      <c r="G80" s="153"/>
      <c r="H80" s="152"/>
      <c r="I80" s="152"/>
      <c r="J80" s="152"/>
      <c r="K80" s="148"/>
      <c r="L80" s="148"/>
      <c r="M80" s="148"/>
      <c r="N80" s="148"/>
      <c r="O80" s="148"/>
      <c r="P80" s="148"/>
      <c r="Q80" s="148"/>
      <c r="R80" s="148"/>
      <c r="S80" s="148"/>
    </row>
    <row r="81" spans="1:19" ht="27.95" customHeight="1" x14ac:dyDescent="0.25">
      <c r="A81" s="117" t="s">
        <v>336</v>
      </c>
      <c r="B81" s="117" t="s">
        <v>336</v>
      </c>
      <c r="C81" s="154" t="s">
        <v>422</v>
      </c>
      <c r="D81" s="154" t="s">
        <v>422</v>
      </c>
      <c r="E81" s="154" t="s">
        <v>422</v>
      </c>
      <c r="F81" s="153">
        <v>260</v>
      </c>
      <c r="G81" s="153"/>
      <c r="H81" s="152"/>
      <c r="I81" s="152"/>
      <c r="J81" s="152"/>
      <c r="K81" s="148"/>
      <c r="L81" s="148"/>
      <c r="M81" s="148"/>
      <c r="N81" s="148"/>
      <c r="O81" s="148"/>
      <c r="P81" s="148"/>
      <c r="Q81" s="148"/>
      <c r="R81" s="148"/>
      <c r="S81" s="148"/>
    </row>
    <row r="82" spans="1:19" ht="36.950000000000003" customHeight="1" x14ac:dyDescent="0.25">
      <c r="A82" s="117">
        <v>57</v>
      </c>
      <c r="B82" s="117">
        <v>57</v>
      </c>
      <c r="C82" s="154" t="s">
        <v>423</v>
      </c>
      <c r="D82" s="154" t="s">
        <v>423</v>
      </c>
      <c r="E82" s="154" t="s">
        <v>423</v>
      </c>
      <c r="F82" s="153">
        <v>261</v>
      </c>
      <c r="G82" s="153"/>
      <c r="H82" s="152"/>
      <c r="I82" s="152"/>
      <c r="J82" s="152"/>
      <c r="K82" s="149">
        <f>SUM(K83:O91)</f>
        <v>238</v>
      </c>
      <c r="L82" s="149"/>
      <c r="M82" s="149"/>
      <c r="N82" s="149"/>
      <c r="O82" s="149"/>
      <c r="P82" s="149">
        <f>SUM(P83:S91)</f>
        <v>5029</v>
      </c>
      <c r="Q82" s="149"/>
      <c r="R82" s="149"/>
      <c r="S82" s="149"/>
    </row>
    <row r="83" spans="1:19" ht="42.95" customHeight="1" x14ac:dyDescent="0.25">
      <c r="A83" s="117" t="s">
        <v>493</v>
      </c>
      <c r="B83" s="117" t="s">
        <v>337</v>
      </c>
      <c r="C83" s="154" t="s">
        <v>424</v>
      </c>
      <c r="D83" s="154" t="s">
        <v>424</v>
      </c>
      <c r="E83" s="154" t="s">
        <v>424</v>
      </c>
      <c r="F83" s="153">
        <v>262</v>
      </c>
      <c r="G83" s="153"/>
      <c r="H83" s="152"/>
      <c r="I83" s="152"/>
      <c r="J83" s="152"/>
      <c r="K83" s="148">
        <v>238</v>
      </c>
      <c r="L83" s="148"/>
      <c r="M83" s="148"/>
      <c r="N83" s="148"/>
      <c r="O83" s="148"/>
      <c r="P83" s="148"/>
      <c r="Q83" s="148"/>
      <c r="R83" s="148"/>
      <c r="S83" s="148"/>
    </row>
    <row r="84" spans="1:19" ht="32.450000000000003" customHeight="1" x14ac:dyDescent="0.25">
      <c r="A84" s="117" t="s">
        <v>339</v>
      </c>
      <c r="B84" s="117"/>
      <c r="C84" s="154" t="s">
        <v>425</v>
      </c>
      <c r="D84" s="154" t="s">
        <v>425</v>
      </c>
      <c r="E84" s="154" t="s">
        <v>425</v>
      </c>
      <c r="F84" s="153">
        <v>263</v>
      </c>
      <c r="G84" s="153"/>
      <c r="H84" s="152"/>
      <c r="I84" s="152"/>
      <c r="J84" s="152"/>
      <c r="K84" s="148"/>
      <c r="L84" s="148"/>
      <c r="M84" s="148"/>
      <c r="N84" s="148"/>
      <c r="O84" s="148"/>
      <c r="P84" s="148"/>
      <c r="Q84" s="148"/>
      <c r="R84" s="148"/>
      <c r="S84" s="148"/>
    </row>
    <row r="85" spans="1:19" ht="26.45" customHeight="1" x14ac:dyDescent="0.25">
      <c r="A85" s="117" t="s">
        <v>340</v>
      </c>
      <c r="B85" s="117"/>
      <c r="C85" s="154" t="s">
        <v>426</v>
      </c>
      <c r="D85" s="154" t="s">
        <v>426</v>
      </c>
      <c r="E85" s="154" t="s">
        <v>426</v>
      </c>
      <c r="F85" s="153">
        <v>264</v>
      </c>
      <c r="G85" s="153"/>
      <c r="H85" s="152"/>
      <c r="I85" s="152"/>
      <c r="J85" s="152"/>
      <c r="K85" s="148"/>
      <c r="L85" s="148"/>
      <c r="M85" s="148"/>
      <c r="N85" s="148"/>
      <c r="O85" s="148"/>
      <c r="P85" s="148"/>
      <c r="Q85" s="148"/>
      <c r="R85" s="148"/>
      <c r="S85" s="148"/>
    </row>
    <row r="86" spans="1:19" ht="54" customHeight="1" x14ac:dyDescent="0.25">
      <c r="A86" s="117" t="s">
        <v>341</v>
      </c>
      <c r="B86" s="117"/>
      <c r="C86" s="154" t="s">
        <v>427</v>
      </c>
      <c r="D86" s="154" t="s">
        <v>427</v>
      </c>
      <c r="E86" s="154" t="s">
        <v>427</v>
      </c>
      <c r="F86" s="153">
        <v>265</v>
      </c>
      <c r="G86" s="153"/>
      <c r="H86" s="152"/>
      <c r="I86" s="152"/>
      <c r="J86" s="152"/>
      <c r="K86" s="148"/>
      <c r="L86" s="148"/>
      <c r="M86" s="148"/>
      <c r="N86" s="148"/>
      <c r="O86" s="148"/>
      <c r="P86" s="148"/>
      <c r="Q86" s="148"/>
      <c r="R86" s="148"/>
      <c r="S86" s="148"/>
    </row>
    <row r="87" spans="1:19" ht="43.5" customHeight="1" x14ac:dyDescent="0.25">
      <c r="A87" s="117" t="s">
        <v>342</v>
      </c>
      <c r="B87" s="117"/>
      <c r="C87" s="154" t="s">
        <v>428</v>
      </c>
      <c r="D87" s="154" t="s">
        <v>428</v>
      </c>
      <c r="E87" s="154" t="s">
        <v>428</v>
      </c>
      <c r="F87" s="153">
        <v>266</v>
      </c>
      <c r="G87" s="153"/>
      <c r="H87" s="152"/>
      <c r="I87" s="152"/>
      <c r="J87" s="152"/>
      <c r="K87" s="148"/>
      <c r="L87" s="148"/>
      <c r="M87" s="148"/>
      <c r="N87" s="148"/>
      <c r="O87" s="148"/>
      <c r="P87" s="148"/>
      <c r="Q87" s="148"/>
      <c r="R87" s="148"/>
      <c r="S87" s="148"/>
    </row>
    <row r="88" spans="1:19" ht="34.5" customHeight="1" x14ac:dyDescent="0.25">
      <c r="A88" s="117" t="s">
        <v>343</v>
      </c>
      <c r="B88" s="117"/>
      <c r="C88" s="154" t="s">
        <v>429</v>
      </c>
      <c r="D88" s="154" t="s">
        <v>429</v>
      </c>
      <c r="E88" s="154" t="s">
        <v>429</v>
      </c>
      <c r="F88" s="153">
        <v>267</v>
      </c>
      <c r="G88" s="153"/>
      <c r="H88" s="152"/>
      <c r="I88" s="152"/>
      <c r="J88" s="152"/>
      <c r="K88" s="148"/>
      <c r="L88" s="148"/>
      <c r="M88" s="148"/>
      <c r="N88" s="148"/>
      <c r="O88" s="148"/>
      <c r="P88" s="148"/>
      <c r="Q88" s="148"/>
      <c r="R88" s="148"/>
      <c r="S88" s="148"/>
    </row>
    <row r="89" spans="1:19" ht="17.100000000000001" customHeight="1" x14ac:dyDescent="0.25">
      <c r="A89" s="117">
        <v>576</v>
      </c>
      <c r="B89" s="117"/>
      <c r="C89" s="154" t="s">
        <v>430</v>
      </c>
      <c r="D89" s="154" t="s">
        <v>430</v>
      </c>
      <c r="E89" s="154" t="s">
        <v>430</v>
      </c>
      <c r="F89" s="153">
        <v>268</v>
      </c>
      <c r="G89" s="153"/>
      <c r="H89" s="152"/>
      <c r="I89" s="152"/>
      <c r="J89" s="152"/>
      <c r="K89" s="148"/>
      <c r="L89" s="148"/>
      <c r="M89" s="148"/>
      <c r="N89" s="148"/>
      <c r="O89" s="148"/>
      <c r="P89" s="148">
        <v>5029</v>
      </c>
      <c r="Q89" s="148"/>
      <c r="R89" s="148"/>
      <c r="S89" s="148"/>
    </row>
    <row r="90" spans="1:19" ht="27.95" customHeight="1" x14ac:dyDescent="0.25">
      <c r="A90" s="117" t="s">
        <v>344</v>
      </c>
      <c r="B90" s="117"/>
      <c r="C90" s="154" t="s">
        <v>431</v>
      </c>
      <c r="D90" s="154" t="s">
        <v>431</v>
      </c>
      <c r="E90" s="154" t="s">
        <v>431</v>
      </c>
      <c r="F90" s="153">
        <v>269</v>
      </c>
      <c r="G90" s="153"/>
      <c r="H90" s="152"/>
      <c r="I90" s="152"/>
      <c r="J90" s="152"/>
      <c r="K90" s="148"/>
      <c r="L90" s="148"/>
      <c r="M90" s="148"/>
      <c r="N90" s="148"/>
      <c r="O90" s="148"/>
      <c r="P90" s="148"/>
      <c r="Q90" s="148"/>
      <c r="R90" s="148"/>
      <c r="S90" s="148"/>
    </row>
    <row r="91" spans="1:19" ht="16.5" customHeight="1" x14ac:dyDescent="0.25">
      <c r="A91" s="117" t="s">
        <v>345</v>
      </c>
      <c r="B91" s="117"/>
      <c r="C91" s="154" t="s">
        <v>432</v>
      </c>
      <c r="D91" s="154" t="s">
        <v>432</v>
      </c>
      <c r="E91" s="154" t="s">
        <v>432</v>
      </c>
      <c r="F91" s="153">
        <v>270</v>
      </c>
      <c r="G91" s="153"/>
      <c r="H91" s="152"/>
      <c r="I91" s="152"/>
      <c r="J91" s="152"/>
      <c r="K91" s="148"/>
      <c r="L91" s="148"/>
      <c r="M91" s="148"/>
      <c r="N91" s="148"/>
      <c r="O91" s="148"/>
      <c r="P91" s="148"/>
      <c r="Q91" s="148"/>
      <c r="R91" s="148"/>
      <c r="S91" s="148"/>
    </row>
    <row r="92" spans="1:19" ht="37.5" customHeight="1" x14ac:dyDescent="0.25">
      <c r="A92" s="117"/>
      <c r="B92" s="117"/>
      <c r="C92" s="154" t="s">
        <v>433</v>
      </c>
      <c r="D92" s="154" t="s">
        <v>433</v>
      </c>
      <c r="E92" s="154" t="s">
        <v>433</v>
      </c>
      <c r="F92" s="153">
        <v>271</v>
      </c>
      <c r="G92" s="153"/>
      <c r="H92" s="152"/>
      <c r="I92" s="152"/>
      <c r="J92" s="152"/>
      <c r="K92" s="150">
        <f>IF((K72-K82)&gt;0,K72-K82,0)</f>
        <v>0</v>
      </c>
      <c r="L92" s="150"/>
      <c r="M92" s="150"/>
      <c r="N92" s="150"/>
      <c r="O92" s="150"/>
      <c r="P92" s="150">
        <f>IF((P72-P82)&gt;0,P72-P82,0)</f>
        <v>0</v>
      </c>
      <c r="Q92" s="150"/>
      <c r="R92" s="150"/>
      <c r="S92" s="150"/>
    </row>
    <row r="93" spans="1:19" ht="33.6" customHeight="1" x14ac:dyDescent="0.25">
      <c r="A93" s="117"/>
      <c r="B93" s="117"/>
      <c r="C93" s="154" t="s">
        <v>434</v>
      </c>
      <c r="D93" s="154" t="s">
        <v>434</v>
      </c>
      <c r="E93" s="154" t="s">
        <v>434</v>
      </c>
      <c r="F93" s="153">
        <v>272</v>
      </c>
      <c r="G93" s="153"/>
      <c r="H93" s="152"/>
      <c r="I93" s="152"/>
      <c r="J93" s="152"/>
      <c r="K93" s="150">
        <f>IF((K82-K72)&gt;0,K82-K72,0)</f>
        <v>238</v>
      </c>
      <c r="L93" s="150"/>
      <c r="M93" s="150"/>
      <c r="N93" s="150"/>
      <c r="O93" s="150"/>
      <c r="P93" s="150">
        <f>IF((P82-P72)&gt;0,P82-P72,0)</f>
        <v>5029</v>
      </c>
      <c r="Q93" s="150"/>
      <c r="R93" s="150"/>
      <c r="S93" s="150"/>
    </row>
    <row r="94" spans="1:19" ht="75.599999999999994" customHeight="1" x14ac:dyDescent="0.25">
      <c r="A94" s="117">
        <v>68</v>
      </c>
      <c r="B94" s="117"/>
      <c r="C94" s="154" t="s">
        <v>494</v>
      </c>
      <c r="D94" s="154" t="s">
        <v>435</v>
      </c>
      <c r="E94" s="154" t="s">
        <v>435</v>
      </c>
      <c r="F94" s="153">
        <v>273</v>
      </c>
      <c r="G94" s="153"/>
      <c r="H94" s="152"/>
      <c r="I94" s="152"/>
      <c r="J94" s="152"/>
      <c r="K94" s="149">
        <f>K95+K102</f>
        <v>0</v>
      </c>
      <c r="L94" s="149"/>
      <c r="M94" s="149"/>
      <c r="N94" s="149"/>
      <c r="O94" s="149"/>
      <c r="P94" s="149">
        <f>P95+P102</f>
        <v>0</v>
      </c>
      <c r="Q94" s="149"/>
      <c r="R94" s="149"/>
      <c r="S94" s="149"/>
    </row>
    <row r="95" spans="1:19" ht="38.1" customHeight="1" x14ac:dyDescent="0.25">
      <c r="A95" s="117" t="s">
        <v>346</v>
      </c>
      <c r="B95" s="117"/>
      <c r="C95" s="154" t="s">
        <v>436</v>
      </c>
      <c r="D95" s="154" t="s">
        <v>436</v>
      </c>
      <c r="E95" s="154" t="s">
        <v>436</v>
      </c>
      <c r="F95" s="153">
        <v>274</v>
      </c>
      <c r="G95" s="153"/>
      <c r="H95" s="152"/>
      <c r="I95" s="152"/>
      <c r="J95" s="152"/>
      <c r="K95" s="149">
        <f>SUM(K96:O101)</f>
        <v>0</v>
      </c>
      <c r="L95" s="149"/>
      <c r="M95" s="149"/>
      <c r="N95" s="149"/>
      <c r="O95" s="149"/>
      <c r="P95" s="149">
        <f>SUM(P96:S101)</f>
        <v>0</v>
      </c>
      <c r="Q95" s="149"/>
      <c r="R95" s="149"/>
      <c r="S95" s="149"/>
    </row>
    <row r="96" spans="1:19" ht="52.5" customHeight="1" x14ac:dyDescent="0.25">
      <c r="A96" s="117" t="s">
        <v>495</v>
      </c>
      <c r="B96" s="117"/>
      <c r="C96" s="154" t="s">
        <v>437</v>
      </c>
      <c r="D96" s="154" t="s">
        <v>437</v>
      </c>
      <c r="E96" s="154" t="s">
        <v>437</v>
      </c>
      <c r="F96" s="153">
        <v>275</v>
      </c>
      <c r="G96" s="153"/>
      <c r="H96" s="152"/>
      <c r="I96" s="152"/>
      <c r="J96" s="152"/>
      <c r="K96" s="148"/>
      <c r="L96" s="148"/>
      <c r="M96" s="148"/>
      <c r="N96" s="148"/>
      <c r="O96" s="148"/>
      <c r="P96" s="148"/>
      <c r="Q96" s="148"/>
      <c r="R96" s="148"/>
      <c r="S96" s="148"/>
    </row>
    <row r="97" spans="1:19" ht="52.5" customHeight="1" x14ac:dyDescent="0.25">
      <c r="A97" s="117" t="s">
        <v>496</v>
      </c>
      <c r="B97" s="117" t="s">
        <v>338</v>
      </c>
      <c r="C97" s="154" t="s">
        <v>438</v>
      </c>
      <c r="D97" s="154" t="s">
        <v>438</v>
      </c>
      <c r="E97" s="154" t="s">
        <v>438</v>
      </c>
      <c r="F97" s="153">
        <v>276</v>
      </c>
      <c r="G97" s="153"/>
      <c r="H97" s="152"/>
      <c r="I97" s="152"/>
      <c r="J97" s="152"/>
      <c r="K97" s="148"/>
      <c r="L97" s="148"/>
      <c r="M97" s="148"/>
      <c r="N97" s="148"/>
      <c r="O97" s="148"/>
      <c r="P97" s="148"/>
      <c r="Q97" s="148"/>
      <c r="R97" s="148"/>
      <c r="S97" s="148"/>
    </row>
    <row r="98" spans="1:19" ht="64.5" customHeight="1" x14ac:dyDescent="0.25">
      <c r="A98" s="117" t="s">
        <v>497</v>
      </c>
      <c r="B98" s="117" t="s">
        <v>347</v>
      </c>
      <c r="C98" s="154" t="s">
        <v>439</v>
      </c>
      <c r="D98" s="154" t="s">
        <v>439</v>
      </c>
      <c r="E98" s="154" t="s">
        <v>439</v>
      </c>
      <c r="F98" s="153">
        <v>277</v>
      </c>
      <c r="G98" s="153"/>
      <c r="H98" s="152"/>
      <c r="I98" s="152"/>
      <c r="J98" s="152"/>
      <c r="K98" s="148"/>
      <c r="L98" s="148"/>
      <c r="M98" s="148"/>
      <c r="N98" s="148"/>
      <c r="O98" s="148"/>
      <c r="P98" s="148"/>
      <c r="Q98" s="148"/>
      <c r="R98" s="148"/>
      <c r="S98" s="148"/>
    </row>
    <row r="99" spans="1:19" ht="56.45" customHeight="1" x14ac:dyDescent="0.25">
      <c r="A99" s="117" t="s">
        <v>498</v>
      </c>
      <c r="B99" s="117" t="s">
        <v>338</v>
      </c>
      <c r="C99" s="154" t="s">
        <v>440</v>
      </c>
      <c r="D99" s="154" t="s">
        <v>440</v>
      </c>
      <c r="E99" s="154" t="s">
        <v>440</v>
      </c>
      <c r="F99" s="153">
        <v>278</v>
      </c>
      <c r="G99" s="153"/>
      <c r="H99" s="152"/>
      <c r="I99" s="152"/>
      <c r="J99" s="152"/>
      <c r="K99" s="148"/>
      <c r="L99" s="148"/>
      <c r="M99" s="148"/>
      <c r="N99" s="148"/>
      <c r="O99" s="148"/>
      <c r="P99" s="148"/>
      <c r="Q99" s="148"/>
      <c r="R99" s="148"/>
      <c r="S99" s="148"/>
    </row>
    <row r="100" spans="1:19" ht="33" customHeight="1" x14ac:dyDescent="0.25">
      <c r="A100" s="117" t="s">
        <v>499</v>
      </c>
      <c r="B100" s="117" t="s">
        <v>348</v>
      </c>
      <c r="C100" s="154" t="s">
        <v>441</v>
      </c>
      <c r="D100" s="154" t="s">
        <v>441</v>
      </c>
      <c r="E100" s="154" t="s">
        <v>441</v>
      </c>
      <c r="F100" s="153">
        <v>279</v>
      </c>
      <c r="G100" s="153"/>
      <c r="H100" s="152"/>
      <c r="I100" s="152"/>
      <c r="J100" s="152"/>
      <c r="K100" s="148"/>
      <c r="L100" s="148"/>
      <c r="M100" s="148"/>
      <c r="N100" s="148"/>
      <c r="O100" s="148"/>
      <c r="P100" s="148"/>
      <c r="Q100" s="148"/>
      <c r="R100" s="148"/>
      <c r="S100" s="148"/>
    </row>
    <row r="101" spans="1:19" ht="67.5" customHeight="1" x14ac:dyDescent="0.25">
      <c r="A101" s="117" t="s">
        <v>500</v>
      </c>
      <c r="B101" s="117" t="s">
        <v>338</v>
      </c>
      <c r="C101" s="154" t="s">
        <v>442</v>
      </c>
      <c r="D101" s="154" t="s">
        <v>442</v>
      </c>
      <c r="E101" s="154" t="s">
        <v>442</v>
      </c>
      <c r="F101" s="153">
        <v>280</v>
      </c>
      <c r="G101" s="153"/>
      <c r="H101" s="152"/>
      <c r="I101" s="152"/>
      <c r="J101" s="152"/>
      <c r="K101" s="148"/>
      <c r="L101" s="148"/>
      <c r="M101" s="148"/>
      <c r="N101" s="148"/>
      <c r="O101" s="148"/>
      <c r="P101" s="148"/>
      <c r="Q101" s="148"/>
      <c r="R101" s="148"/>
      <c r="S101" s="148"/>
    </row>
    <row r="102" spans="1:19" ht="41.45" customHeight="1" x14ac:dyDescent="0.25">
      <c r="A102" s="117" t="s">
        <v>346</v>
      </c>
      <c r="B102" s="117" t="s">
        <v>349</v>
      </c>
      <c r="C102" s="154" t="s">
        <v>443</v>
      </c>
      <c r="D102" s="154" t="s">
        <v>443</v>
      </c>
      <c r="E102" s="154" t="s">
        <v>443</v>
      </c>
      <c r="F102" s="153">
        <v>281</v>
      </c>
      <c r="G102" s="153"/>
      <c r="H102" s="152"/>
      <c r="I102" s="152"/>
      <c r="J102" s="152"/>
      <c r="K102" s="149">
        <f>SUM(K103:O106)</f>
        <v>0</v>
      </c>
      <c r="L102" s="149"/>
      <c r="M102" s="149"/>
      <c r="N102" s="149"/>
      <c r="O102" s="149"/>
      <c r="P102" s="149">
        <f>SUM(P103:S106)</f>
        <v>0</v>
      </c>
      <c r="Q102" s="149"/>
      <c r="R102" s="149"/>
      <c r="S102" s="149"/>
    </row>
    <row r="103" spans="1:19" ht="43.5" customHeight="1" x14ac:dyDescent="0.25">
      <c r="A103" s="117" t="s">
        <v>501</v>
      </c>
      <c r="B103" s="117" t="s">
        <v>338</v>
      </c>
      <c r="C103" s="154" t="s">
        <v>444</v>
      </c>
      <c r="D103" s="154" t="s">
        <v>444</v>
      </c>
      <c r="E103" s="154" t="s">
        <v>444</v>
      </c>
      <c r="F103" s="153">
        <v>282</v>
      </c>
      <c r="G103" s="153"/>
      <c r="H103" s="152"/>
      <c r="I103" s="152"/>
      <c r="J103" s="152"/>
      <c r="K103" s="148"/>
      <c r="L103" s="148"/>
      <c r="M103" s="148"/>
      <c r="N103" s="148"/>
      <c r="O103" s="148"/>
      <c r="P103" s="148"/>
      <c r="Q103" s="148"/>
      <c r="R103" s="148"/>
      <c r="S103" s="148"/>
    </row>
    <row r="104" spans="1:19" ht="52.5" customHeight="1" x14ac:dyDescent="0.25">
      <c r="A104" s="117" t="s">
        <v>502</v>
      </c>
      <c r="B104" s="117" t="s">
        <v>350</v>
      </c>
      <c r="C104" s="154" t="s">
        <v>445</v>
      </c>
      <c r="D104" s="154" t="s">
        <v>445</v>
      </c>
      <c r="E104" s="154" t="s">
        <v>445</v>
      </c>
      <c r="F104" s="153">
        <v>283</v>
      </c>
      <c r="G104" s="153"/>
      <c r="H104" s="152"/>
      <c r="I104" s="152"/>
      <c r="J104" s="152"/>
      <c r="K104" s="148"/>
      <c r="L104" s="148"/>
      <c r="M104" s="148"/>
      <c r="N104" s="148"/>
      <c r="O104" s="148"/>
      <c r="P104" s="148"/>
      <c r="Q104" s="148"/>
      <c r="R104" s="148"/>
      <c r="S104" s="148"/>
    </row>
    <row r="105" spans="1:19" ht="42" customHeight="1" x14ac:dyDescent="0.25">
      <c r="A105" s="117" t="s">
        <v>354</v>
      </c>
      <c r="B105" s="117" t="s">
        <v>338</v>
      </c>
      <c r="C105" s="154" t="s">
        <v>446</v>
      </c>
      <c r="D105" s="154" t="s">
        <v>446</v>
      </c>
      <c r="E105" s="154" t="s">
        <v>446</v>
      </c>
      <c r="F105" s="153">
        <v>284</v>
      </c>
      <c r="G105" s="153"/>
      <c r="H105" s="152"/>
      <c r="I105" s="152"/>
      <c r="J105" s="152"/>
      <c r="K105" s="148"/>
      <c r="L105" s="148"/>
      <c r="M105" s="148"/>
      <c r="N105" s="148"/>
      <c r="O105" s="148"/>
      <c r="P105" s="148"/>
      <c r="Q105" s="148"/>
      <c r="R105" s="148"/>
      <c r="S105" s="148"/>
    </row>
    <row r="106" spans="1:19" ht="48" customHeight="1" x14ac:dyDescent="0.25">
      <c r="A106" s="117" t="s">
        <v>503</v>
      </c>
      <c r="B106" s="117" t="s">
        <v>351</v>
      </c>
      <c r="C106" s="154" t="s">
        <v>447</v>
      </c>
      <c r="D106" s="154" t="s">
        <v>447</v>
      </c>
      <c r="E106" s="154" t="s">
        <v>447</v>
      </c>
      <c r="F106" s="153">
        <v>285</v>
      </c>
      <c r="G106" s="153"/>
      <c r="H106" s="152"/>
      <c r="I106" s="152"/>
      <c r="J106" s="152"/>
      <c r="K106" s="148"/>
      <c r="L106" s="148"/>
      <c r="M106" s="148"/>
      <c r="N106" s="148"/>
      <c r="O106" s="148"/>
      <c r="P106" s="148"/>
      <c r="Q106" s="148"/>
      <c r="R106" s="148"/>
      <c r="S106" s="148"/>
    </row>
    <row r="107" spans="1:19" ht="40.5" customHeight="1" x14ac:dyDescent="0.25">
      <c r="A107" s="117">
        <v>58</v>
      </c>
      <c r="B107" s="117" t="s">
        <v>338</v>
      </c>
      <c r="C107" s="154" t="s">
        <v>448</v>
      </c>
      <c r="D107" s="154" t="s">
        <v>448</v>
      </c>
      <c r="E107" s="154" t="s">
        <v>448</v>
      </c>
      <c r="F107" s="153">
        <v>286</v>
      </c>
      <c r="G107" s="153"/>
      <c r="H107" s="152"/>
      <c r="I107" s="152"/>
      <c r="J107" s="152"/>
      <c r="K107" s="149">
        <f>K108+K115</f>
        <v>0</v>
      </c>
      <c r="L107" s="149"/>
      <c r="M107" s="149"/>
      <c r="N107" s="149"/>
      <c r="O107" s="149"/>
      <c r="P107" s="149">
        <f>P108+P115</f>
        <v>0</v>
      </c>
      <c r="Q107" s="149"/>
      <c r="R107" s="149"/>
      <c r="S107" s="149"/>
    </row>
    <row r="108" spans="1:19" ht="45" customHeight="1" x14ac:dyDescent="0.25">
      <c r="A108" s="117"/>
      <c r="B108" s="117" t="s">
        <v>346</v>
      </c>
      <c r="C108" s="123" t="s">
        <v>449</v>
      </c>
      <c r="D108" s="123" t="s">
        <v>449</v>
      </c>
      <c r="E108" s="123" t="s">
        <v>449</v>
      </c>
      <c r="F108" s="153">
        <v>287</v>
      </c>
      <c r="G108" s="153"/>
      <c r="H108" s="152"/>
      <c r="I108" s="152"/>
      <c r="J108" s="152"/>
      <c r="K108" s="149">
        <f>SUM(K109:O114)</f>
        <v>0</v>
      </c>
      <c r="L108" s="149"/>
      <c r="M108" s="149"/>
      <c r="N108" s="149"/>
      <c r="O108" s="149"/>
      <c r="P108" s="149">
        <f>SUM(P109:S114)</f>
        <v>0</v>
      </c>
      <c r="Q108" s="149"/>
      <c r="R108" s="149"/>
      <c r="S108" s="149"/>
    </row>
    <row r="109" spans="1:19" ht="26.45" customHeight="1" x14ac:dyDescent="0.25">
      <c r="A109" s="117" t="s">
        <v>504</v>
      </c>
      <c r="B109" s="117" t="s">
        <v>352</v>
      </c>
      <c r="C109" s="154" t="s">
        <v>450</v>
      </c>
      <c r="D109" s="154" t="s">
        <v>450</v>
      </c>
      <c r="E109" s="154" t="s">
        <v>450</v>
      </c>
      <c r="F109" s="153">
        <v>288</v>
      </c>
      <c r="G109" s="153"/>
      <c r="H109" s="152"/>
      <c r="I109" s="152"/>
      <c r="J109" s="152"/>
      <c r="K109" s="148"/>
      <c r="L109" s="148"/>
      <c r="M109" s="148"/>
      <c r="N109" s="148"/>
      <c r="O109" s="148"/>
      <c r="P109" s="148"/>
      <c r="Q109" s="148"/>
      <c r="R109" s="148"/>
      <c r="S109" s="148"/>
    </row>
    <row r="110" spans="1:19" ht="39" customHeight="1" x14ac:dyDescent="0.25">
      <c r="A110" s="117" t="s">
        <v>505</v>
      </c>
      <c r="B110" s="117" t="s">
        <v>338</v>
      </c>
      <c r="C110" s="154" t="s">
        <v>451</v>
      </c>
      <c r="D110" s="154" t="s">
        <v>451</v>
      </c>
      <c r="E110" s="154" t="s">
        <v>451</v>
      </c>
      <c r="F110" s="153">
        <v>289</v>
      </c>
      <c r="G110" s="153"/>
      <c r="H110" s="152"/>
      <c r="I110" s="152"/>
      <c r="J110" s="152"/>
      <c r="K110" s="148"/>
      <c r="L110" s="148"/>
      <c r="M110" s="148"/>
      <c r="N110" s="148"/>
      <c r="O110" s="148"/>
      <c r="P110" s="148"/>
      <c r="Q110" s="148"/>
      <c r="R110" s="148"/>
      <c r="S110" s="148"/>
    </row>
    <row r="111" spans="1:19" ht="54" customHeight="1" x14ac:dyDescent="0.25">
      <c r="A111" s="117" t="s">
        <v>506</v>
      </c>
      <c r="B111" s="117" t="s">
        <v>353</v>
      </c>
      <c r="C111" s="154" t="s">
        <v>452</v>
      </c>
      <c r="D111" s="154" t="s">
        <v>452</v>
      </c>
      <c r="E111" s="154" t="s">
        <v>452</v>
      </c>
      <c r="F111" s="153">
        <v>290</v>
      </c>
      <c r="G111" s="153"/>
      <c r="H111" s="152"/>
      <c r="I111" s="152"/>
      <c r="J111" s="152"/>
      <c r="K111" s="148"/>
      <c r="L111" s="148"/>
      <c r="M111" s="148"/>
      <c r="N111" s="148"/>
      <c r="O111" s="148"/>
      <c r="P111" s="148"/>
      <c r="Q111" s="148"/>
      <c r="R111" s="148"/>
      <c r="S111" s="148"/>
    </row>
    <row r="112" spans="1:19" ht="42.6" customHeight="1" x14ac:dyDescent="0.25">
      <c r="A112" s="117" t="s">
        <v>507</v>
      </c>
      <c r="B112" s="117" t="s">
        <v>338</v>
      </c>
      <c r="C112" s="154" t="s">
        <v>453</v>
      </c>
      <c r="D112" s="154" t="s">
        <v>453</v>
      </c>
      <c r="E112" s="154" t="s">
        <v>453</v>
      </c>
      <c r="F112" s="153">
        <v>291</v>
      </c>
      <c r="G112" s="153"/>
      <c r="H112" s="152"/>
      <c r="I112" s="152"/>
      <c r="J112" s="152"/>
      <c r="K112" s="148"/>
      <c r="L112" s="148"/>
      <c r="M112" s="148"/>
      <c r="N112" s="148"/>
      <c r="O112" s="148"/>
      <c r="P112" s="148"/>
      <c r="Q112" s="148"/>
      <c r="R112" s="148"/>
      <c r="S112" s="148"/>
    </row>
    <row r="113" spans="1:19" ht="31.5" customHeight="1" x14ac:dyDescent="0.25">
      <c r="A113" s="117" t="s">
        <v>508</v>
      </c>
      <c r="B113" s="117" t="s">
        <v>354</v>
      </c>
      <c r="C113" s="154" t="s">
        <v>454</v>
      </c>
      <c r="D113" s="154" t="s">
        <v>454</v>
      </c>
      <c r="E113" s="154" t="s">
        <v>454</v>
      </c>
      <c r="F113" s="153">
        <v>292</v>
      </c>
      <c r="G113" s="153"/>
      <c r="H113" s="152"/>
      <c r="I113" s="152"/>
      <c r="J113" s="152"/>
      <c r="K113" s="148"/>
      <c r="L113" s="148"/>
      <c r="M113" s="148"/>
      <c r="N113" s="148"/>
      <c r="O113" s="148"/>
      <c r="P113" s="148"/>
      <c r="Q113" s="148"/>
      <c r="R113" s="148"/>
      <c r="S113" s="148"/>
    </row>
    <row r="114" spans="1:19" ht="68.45" customHeight="1" x14ac:dyDescent="0.25">
      <c r="A114" s="117" t="s">
        <v>509</v>
      </c>
      <c r="B114" s="117" t="s">
        <v>355</v>
      </c>
      <c r="C114" s="154" t="s">
        <v>455</v>
      </c>
      <c r="D114" s="154" t="s">
        <v>455</v>
      </c>
      <c r="E114" s="154" t="s">
        <v>455</v>
      </c>
      <c r="F114" s="153">
        <v>293</v>
      </c>
      <c r="G114" s="153"/>
      <c r="H114" s="152"/>
      <c r="I114" s="152"/>
      <c r="J114" s="152"/>
      <c r="K114" s="148"/>
      <c r="L114" s="148"/>
      <c r="M114" s="148"/>
      <c r="N114" s="148"/>
      <c r="O114" s="148"/>
      <c r="P114" s="148"/>
      <c r="Q114" s="148"/>
      <c r="R114" s="148"/>
      <c r="S114" s="148"/>
    </row>
    <row r="115" spans="1:19" ht="35.1" customHeight="1" x14ac:dyDescent="0.25">
      <c r="A115" s="117"/>
      <c r="B115" s="117" t="s">
        <v>338</v>
      </c>
      <c r="C115" s="154" t="s">
        <v>456</v>
      </c>
      <c r="D115" s="154" t="s">
        <v>456</v>
      </c>
      <c r="E115" s="154" t="s">
        <v>456</v>
      </c>
      <c r="F115" s="153">
        <v>294</v>
      </c>
      <c r="G115" s="153"/>
      <c r="H115" s="152"/>
      <c r="I115" s="152"/>
      <c r="J115" s="152"/>
      <c r="K115" s="149">
        <f>SUM(K116:O119)</f>
        <v>0</v>
      </c>
      <c r="L115" s="149"/>
      <c r="M115" s="149"/>
      <c r="N115" s="149"/>
      <c r="O115" s="149"/>
      <c r="P115" s="149">
        <f>SUM(P116:S119)</f>
        <v>0</v>
      </c>
      <c r="Q115" s="149"/>
      <c r="R115" s="149"/>
      <c r="S115" s="149"/>
    </row>
    <row r="116" spans="1:19" ht="42.6" customHeight="1" x14ac:dyDescent="0.25">
      <c r="A116" s="117" t="s">
        <v>510</v>
      </c>
      <c r="B116" s="117">
        <v>58</v>
      </c>
      <c r="C116" s="154" t="s">
        <v>457</v>
      </c>
      <c r="D116" s="154" t="s">
        <v>457</v>
      </c>
      <c r="E116" s="154" t="s">
        <v>457</v>
      </c>
      <c r="F116" s="153">
        <v>295</v>
      </c>
      <c r="G116" s="153"/>
      <c r="H116" s="152"/>
      <c r="I116" s="152"/>
      <c r="J116" s="152"/>
      <c r="K116" s="148"/>
      <c r="L116" s="148"/>
      <c r="M116" s="148"/>
      <c r="N116" s="148"/>
      <c r="O116" s="148"/>
      <c r="P116" s="148"/>
      <c r="Q116" s="148"/>
      <c r="R116" s="148"/>
      <c r="S116" s="148"/>
    </row>
    <row r="117" spans="1:19" ht="50.1" customHeight="1" x14ac:dyDescent="0.25">
      <c r="A117" s="117" t="s">
        <v>511</v>
      </c>
      <c r="B117" s="117"/>
      <c r="C117" s="154" t="s">
        <v>458</v>
      </c>
      <c r="D117" s="154" t="s">
        <v>458</v>
      </c>
      <c r="E117" s="154" t="s">
        <v>458</v>
      </c>
      <c r="F117" s="153">
        <v>296</v>
      </c>
      <c r="G117" s="153"/>
      <c r="H117" s="152"/>
      <c r="I117" s="152"/>
      <c r="J117" s="152"/>
      <c r="K117" s="148"/>
      <c r="L117" s="148"/>
      <c r="M117" s="148"/>
      <c r="N117" s="148"/>
      <c r="O117" s="148"/>
      <c r="P117" s="148"/>
      <c r="Q117" s="148"/>
      <c r="R117" s="148"/>
      <c r="S117" s="148"/>
    </row>
    <row r="118" spans="1:19" ht="30.6" customHeight="1" x14ac:dyDescent="0.25">
      <c r="A118" s="117" t="s">
        <v>361</v>
      </c>
      <c r="B118" s="117" t="s">
        <v>356</v>
      </c>
      <c r="C118" s="154" t="s">
        <v>459</v>
      </c>
      <c r="D118" s="154" t="s">
        <v>459</v>
      </c>
      <c r="E118" s="154" t="s">
        <v>459</v>
      </c>
      <c r="F118" s="153">
        <v>297</v>
      </c>
      <c r="G118" s="153"/>
      <c r="H118" s="152"/>
      <c r="I118" s="152"/>
      <c r="J118" s="152"/>
      <c r="K118" s="148"/>
      <c r="L118" s="148"/>
      <c r="M118" s="148"/>
      <c r="N118" s="148"/>
      <c r="O118" s="148"/>
      <c r="P118" s="148"/>
      <c r="Q118" s="148"/>
      <c r="R118" s="148"/>
      <c r="S118" s="148"/>
    </row>
    <row r="119" spans="1:19" ht="41.1" customHeight="1" x14ac:dyDescent="0.25">
      <c r="A119" s="117" t="s">
        <v>512</v>
      </c>
      <c r="B119" s="117" t="s">
        <v>338</v>
      </c>
      <c r="C119" s="154" t="s">
        <v>460</v>
      </c>
      <c r="D119" s="154" t="s">
        <v>460</v>
      </c>
      <c r="E119" s="154" t="s">
        <v>460</v>
      </c>
      <c r="F119" s="153">
        <v>298</v>
      </c>
      <c r="G119" s="153"/>
      <c r="H119" s="152"/>
      <c r="I119" s="152"/>
      <c r="J119" s="152"/>
      <c r="K119" s="148"/>
      <c r="L119" s="148"/>
      <c r="M119" s="148"/>
      <c r="N119" s="148"/>
      <c r="O119" s="148"/>
      <c r="P119" s="148"/>
      <c r="Q119" s="148"/>
      <c r="R119" s="148"/>
      <c r="S119" s="148"/>
    </row>
    <row r="120" spans="1:19" ht="39.6" customHeight="1" x14ac:dyDescent="0.25">
      <c r="A120" s="117"/>
      <c r="B120" s="117" t="s">
        <v>357</v>
      </c>
      <c r="C120" s="154" t="s">
        <v>513</v>
      </c>
      <c r="D120" s="154" t="s">
        <v>461</v>
      </c>
      <c r="E120" s="154" t="s">
        <v>461</v>
      </c>
      <c r="F120" s="153">
        <v>299</v>
      </c>
      <c r="G120" s="153"/>
      <c r="H120" s="152"/>
      <c r="I120" s="152"/>
      <c r="J120" s="152"/>
      <c r="K120" s="150">
        <f>IF((K94-K107)&gt;0,K94-K107,0)</f>
        <v>0</v>
      </c>
      <c r="L120" s="150"/>
      <c r="M120" s="150"/>
      <c r="N120" s="150"/>
      <c r="O120" s="150"/>
      <c r="P120" s="150">
        <f>IF((P94-P107)&gt;0,P94-P107,0)</f>
        <v>0</v>
      </c>
      <c r="Q120" s="150"/>
      <c r="R120" s="150"/>
      <c r="S120" s="150"/>
    </row>
    <row r="121" spans="1:19" ht="39" customHeight="1" x14ac:dyDescent="0.25">
      <c r="A121" s="117"/>
      <c r="B121" s="117" t="s">
        <v>358</v>
      </c>
      <c r="C121" s="154" t="s">
        <v>514</v>
      </c>
      <c r="D121" s="154" t="s">
        <v>462</v>
      </c>
      <c r="E121" s="154" t="s">
        <v>462</v>
      </c>
      <c r="F121" s="153">
        <v>300</v>
      </c>
      <c r="G121" s="153"/>
      <c r="H121" s="152"/>
      <c r="I121" s="152"/>
      <c r="J121" s="152"/>
      <c r="K121" s="150">
        <f>IF((K107-K94)&gt;0,K107-K94,0)</f>
        <v>0</v>
      </c>
      <c r="L121" s="150"/>
      <c r="M121" s="150"/>
      <c r="N121" s="150"/>
      <c r="O121" s="150"/>
      <c r="P121" s="150">
        <f>IF((P107-P94)&gt;0,P107-P94,0)</f>
        <v>0</v>
      </c>
      <c r="Q121" s="150"/>
      <c r="R121" s="150"/>
      <c r="S121" s="150"/>
    </row>
    <row r="122" spans="1:19" ht="53.1" customHeight="1" x14ac:dyDescent="0.25">
      <c r="A122" s="117" t="s">
        <v>363</v>
      </c>
      <c r="B122" s="117" t="s">
        <v>359</v>
      </c>
      <c r="C122" s="154" t="s">
        <v>515</v>
      </c>
      <c r="D122" s="154" t="s">
        <v>463</v>
      </c>
      <c r="E122" s="154" t="s">
        <v>463</v>
      </c>
      <c r="F122" s="153">
        <v>301</v>
      </c>
      <c r="G122" s="153"/>
      <c r="H122" s="152"/>
      <c r="I122" s="152"/>
      <c r="J122" s="152"/>
      <c r="K122" s="148"/>
      <c r="L122" s="148"/>
      <c r="M122" s="148"/>
      <c r="N122" s="148"/>
      <c r="O122" s="148"/>
      <c r="P122" s="148"/>
      <c r="Q122" s="148"/>
      <c r="R122" s="148"/>
      <c r="S122" s="148"/>
    </row>
    <row r="123" spans="1:19" ht="56.1" customHeight="1" x14ac:dyDescent="0.25">
      <c r="A123" s="117" t="s">
        <v>364</v>
      </c>
      <c r="B123" s="117" t="s">
        <v>338</v>
      </c>
      <c r="C123" s="154" t="s">
        <v>516</v>
      </c>
      <c r="D123" s="154" t="s">
        <v>464</v>
      </c>
      <c r="E123" s="154" t="s">
        <v>464</v>
      </c>
      <c r="F123" s="153">
        <v>302</v>
      </c>
      <c r="G123" s="153"/>
      <c r="H123" s="152"/>
      <c r="I123" s="152"/>
      <c r="J123" s="152"/>
      <c r="K123" s="148"/>
      <c r="L123" s="148"/>
      <c r="M123" s="148"/>
      <c r="N123" s="148"/>
      <c r="O123" s="148"/>
      <c r="P123" s="148"/>
      <c r="Q123" s="148"/>
      <c r="R123" s="148"/>
      <c r="S123" s="148"/>
    </row>
    <row r="124" spans="1:19" ht="39.6" customHeight="1" x14ac:dyDescent="0.25">
      <c r="A124" s="117"/>
      <c r="B124" s="117" t="s">
        <v>338</v>
      </c>
      <c r="C124" s="154" t="s">
        <v>465</v>
      </c>
      <c r="D124" s="154" t="s">
        <v>465</v>
      </c>
      <c r="E124" s="154" t="s">
        <v>465</v>
      </c>
      <c r="F124" s="153">
        <v>303</v>
      </c>
      <c r="G124" s="153"/>
      <c r="H124" s="152"/>
      <c r="I124" s="152"/>
      <c r="J124" s="152"/>
      <c r="K124" s="148"/>
      <c r="L124" s="148"/>
      <c r="M124" s="148"/>
      <c r="N124" s="148"/>
      <c r="O124" s="148"/>
      <c r="P124" s="148"/>
      <c r="Q124" s="148"/>
      <c r="R124" s="148"/>
      <c r="S124" s="148"/>
    </row>
    <row r="125" spans="1:19" ht="41.1" customHeight="1" x14ac:dyDescent="0.25">
      <c r="A125" s="117"/>
      <c r="B125" s="117" t="s">
        <v>360</v>
      </c>
      <c r="C125" s="154" t="s">
        <v>466</v>
      </c>
      <c r="D125" s="154" t="s">
        <v>466</v>
      </c>
      <c r="E125" s="154" t="s">
        <v>466</v>
      </c>
      <c r="F125" s="153">
        <v>304</v>
      </c>
      <c r="G125" s="153"/>
      <c r="H125" s="152"/>
      <c r="I125" s="152"/>
      <c r="J125" s="152"/>
      <c r="K125" s="148"/>
      <c r="L125" s="148"/>
      <c r="M125" s="148"/>
      <c r="N125" s="148"/>
      <c r="O125" s="148"/>
      <c r="P125" s="148"/>
      <c r="Q125" s="148"/>
      <c r="R125" s="148"/>
      <c r="S125" s="148"/>
    </row>
    <row r="126" spans="1:19" ht="30" customHeight="1" x14ac:dyDescent="0.25">
      <c r="A126" s="117"/>
      <c r="B126" s="117" t="s">
        <v>338</v>
      </c>
      <c r="C126" s="154" t="s">
        <v>467</v>
      </c>
      <c r="D126" s="154" t="s">
        <v>467</v>
      </c>
      <c r="E126" s="154" t="s">
        <v>467</v>
      </c>
      <c r="F126" s="153">
        <v>305</v>
      </c>
      <c r="G126" s="153"/>
      <c r="H126" s="152"/>
      <c r="I126" s="152"/>
      <c r="J126" s="152"/>
      <c r="K126" s="149">
        <f>K22+K60+K72+K94+K122+K124</f>
        <v>537376</v>
      </c>
      <c r="L126" s="149"/>
      <c r="M126" s="149"/>
      <c r="N126" s="149"/>
      <c r="O126" s="149"/>
      <c r="P126" s="149">
        <f>P22+P60+P72+P94+P122+P124</f>
        <v>489853</v>
      </c>
      <c r="Q126" s="149"/>
      <c r="R126" s="149"/>
      <c r="S126" s="149"/>
    </row>
    <row r="127" spans="1:19" ht="31.5" customHeight="1" x14ac:dyDescent="0.25">
      <c r="A127" s="117"/>
      <c r="B127" s="117" t="s">
        <v>361</v>
      </c>
      <c r="C127" s="154" t="s">
        <v>468</v>
      </c>
      <c r="D127" s="154" t="s">
        <v>468</v>
      </c>
      <c r="E127" s="154" t="s">
        <v>468</v>
      </c>
      <c r="F127" s="153">
        <v>306</v>
      </c>
      <c r="G127" s="153"/>
      <c r="H127" s="152"/>
      <c r="I127" s="152"/>
      <c r="J127" s="152"/>
      <c r="K127" s="149">
        <f>K40+K65+K82+K107+K123+K125</f>
        <v>535141</v>
      </c>
      <c r="L127" s="149"/>
      <c r="M127" s="149"/>
      <c r="N127" s="149"/>
      <c r="O127" s="149"/>
      <c r="P127" s="149">
        <f>P40+P65+P82+P107+P123+P125</f>
        <v>486571</v>
      </c>
      <c r="Q127" s="149"/>
      <c r="R127" s="149"/>
      <c r="S127" s="149"/>
    </row>
    <row r="128" spans="1:19" ht="48.95" customHeight="1" x14ac:dyDescent="0.25">
      <c r="A128" s="117"/>
      <c r="B128" s="117" t="s">
        <v>362</v>
      </c>
      <c r="C128" s="154" t="s">
        <v>521</v>
      </c>
      <c r="D128" s="154" t="s">
        <v>469</v>
      </c>
      <c r="E128" s="154" t="s">
        <v>469</v>
      </c>
      <c r="F128" s="153">
        <v>307</v>
      </c>
      <c r="G128" s="153"/>
      <c r="H128" s="152"/>
      <c r="I128" s="152"/>
      <c r="J128" s="152"/>
      <c r="K128" s="150">
        <f>IF((K126-K127)&gt;0,K126-K127,0)</f>
        <v>2235</v>
      </c>
      <c r="L128" s="150"/>
      <c r="M128" s="150"/>
      <c r="N128" s="150"/>
      <c r="O128" s="150"/>
      <c r="P128" s="150">
        <f>IF((P126-P127)&gt;0,P126-P127,0)</f>
        <v>3282</v>
      </c>
      <c r="Q128" s="150"/>
      <c r="R128" s="150"/>
      <c r="S128" s="150"/>
    </row>
    <row r="129" spans="1:19" ht="27.6" customHeight="1" x14ac:dyDescent="0.25">
      <c r="A129" s="117"/>
      <c r="B129" s="117"/>
      <c r="C129" s="154" t="s">
        <v>517</v>
      </c>
      <c r="D129" s="154" t="s">
        <v>470</v>
      </c>
      <c r="E129" s="154" t="s">
        <v>470</v>
      </c>
      <c r="F129" s="153">
        <v>308</v>
      </c>
      <c r="G129" s="153"/>
      <c r="H129" s="152"/>
      <c r="I129" s="152"/>
      <c r="J129" s="152"/>
      <c r="K129" s="150">
        <f>IF((K127-K126)&gt;0,K127-K126,0)</f>
        <v>0</v>
      </c>
      <c r="L129" s="150"/>
      <c r="M129" s="150"/>
      <c r="N129" s="150"/>
      <c r="O129" s="150"/>
      <c r="P129" s="150">
        <f>IF((P127-P126)&gt;0,P127-P126,0)</f>
        <v>0</v>
      </c>
      <c r="Q129" s="150"/>
      <c r="R129" s="150"/>
      <c r="S129" s="150"/>
    </row>
    <row r="130" spans="1:19" ht="39.950000000000003" customHeight="1" x14ac:dyDescent="0.25">
      <c r="A130" s="117">
        <v>721</v>
      </c>
      <c r="B130" s="117" t="s">
        <v>364</v>
      </c>
      <c r="C130" s="154" t="s">
        <v>518</v>
      </c>
      <c r="D130" s="154" t="s">
        <v>471</v>
      </c>
      <c r="E130" s="154" t="s">
        <v>471</v>
      </c>
      <c r="F130" s="153">
        <v>309</v>
      </c>
      <c r="G130" s="153"/>
      <c r="H130" s="152"/>
      <c r="I130" s="152"/>
      <c r="J130" s="152"/>
      <c r="K130" s="148">
        <v>224</v>
      </c>
      <c r="L130" s="148"/>
      <c r="M130" s="148"/>
      <c r="N130" s="148"/>
      <c r="O130" s="148"/>
      <c r="P130" s="148">
        <v>328</v>
      </c>
      <c r="Q130" s="148"/>
      <c r="R130" s="148"/>
      <c r="S130" s="148"/>
    </row>
    <row r="131" spans="1:19" ht="23.45" customHeight="1" x14ac:dyDescent="0.25">
      <c r="A131" s="117"/>
      <c r="B131" s="117"/>
      <c r="C131" s="154" t="s">
        <v>472</v>
      </c>
      <c r="D131" s="154" t="s">
        <v>472</v>
      </c>
      <c r="E131" s="154" t="s">
        <v>472</v>
      </c>
      <c r="F131" s="153">
        <v>310</v>
      </c>
      <c r="G131" s="153"/>
      <c r="H131" s="152"/>
      <c r="I131" s="152"/>
      <c r="J131" s="152"/>
      <c r="K131" s="149">
        <f>K132+K133</f>
        <v>0</v>
      </c>
      <c r="L131" s="149"/>
      <c r="M131" s="149"/>
      <c r="N131" s="149"/>
      <c r="O131" s="149"/>
      <c r="P131" s="149">
        <f>P132+P133</f>
        <v>0</v>
      </c>
      <c r="Q131" s="149"/>
      <c r="R131" s="149"/>
      <c r="S131" s="149"/>
    </row>
    <row r="132" spans="1:19" ht="33.6" customHeight="1" x14ac:dyDescent="0.25">
      <c r="A132" s="117">
        <v>722</v>
      </c>
      <c r="B132" s="117"/>
      <c r="C132" s="154" t="s">
        <v>473</v>
      </c>
      <c r="D132" s="154" t="s">
        <v>473</v>
      </c>
      <c r="E132" s="154" t="s">
        <v>473</v>
      </c>
      <c r="F132" s="153">
        <v>311</v>
      </c>
      <c r="G132" s="153"/>
      <c r="H132" s="152"/>
      <c r="I132" s="152"/>
      <c r="J132" s="152"/>
      <c r="K132" s="148"/>
      <c r="L132" s="148"/>
      <c r="M132" s="148"/>
      <c r="N132" s="148"/>
      <c r="O132" s="148"/>
      <c r="P132" s="148"/>
      <c r="Q132" s="148"/>
      <c r="R132" s="148"/>
      <c r="S132" s="148"/>
    </row>
    <row r="133" spans="1:19" ht="26.1" customHeight="1" x14ac:dyDescent="0.25">
      <c r="A133" s="117">
        <v>724</v>
      </c>
      <c r="B133" s="117"/>
      <c r="C133" s="154" t="s">
        <v>474</v>
      </c>
      <c r="D133" s="154" t="s">
        <v>474</v>
      </c>
      <c r="E133" s="154" t="s">
        <v>474</v>
      </c>
      <c r="F133" s="153">
        <v>312</v>
      </c>
      <c r="G133" s="153"/>
      <c r="H133" s="152"/>
      <c r="I133" s="152"/>
      <c r="J133" s="152"/>
      <c r="K133" s="148"/>
      <c r="L133" s="148"/>
      <c r="M133" s="148"/>
      <c r="N133" s="148"/>
      <c r="O133" s="148"/>
      <c r="P133" s="148"/>
      <c r="Q133" s="148"/>
      <c r="R133" s="148"/>
      <c r="S133" s="148"/>
    </row>
    <row r="134" spans="1:19" ht="27" customHeight="1" x14ac:dyDescent="0.25">
      <c r="A134" s="117"/>
      <c r="B134" s="117"/>
      <c r="C134" s="154" t="s">
        <v>475</v>
      </c>
      <c r="D134" s="154" t="s">
        <v>475</v>
      </c>
      <c r="E134" s="154" t="s">
        <v>475</v>
      </c>
      <c r="F134" s="153">
        <v>313</v>
      </c>
      <c r="G134" s="153"/>
      <c r="H134" s="152"/>
      <c r="I134" s="152"/>
      <c r="J134" s="152"/>
      <c r="K134" s="149">
        <f>K135+K136</f>
        <v>0</v>
      </c>
      <c r="L134" s="149"/>
      <c r="M134" s="149"/>
      <c r="N134" s="149"/>
      <c r="O134" s="149"/>
      <c r="P134" s="149">
        <f>P135+P136</f>
        <v>0</v>
      </c>
      <c r="Q134" s="149"/>
      <c r="R134" s="149"/>
      <c r="S134" s="149"/>
    </row>
    <row r="135" spans="1:19" ht="27.95" customHeight="1" x14ac:dyDescent="0.25">
      <c r="A135" s="117">
        <v>723</v>
      </c>
      <c r="B135" s="117"/>
      <c r="C135" s="154" t="s">
        <v>476</v>
      </c>
      <c r="D135" s="154" t="s">
        <v>476</v>
      </c>
      <c r="E135" s="154" t="s">
        <v>476</v>
      </c>
      <c r="F135" s="153">
        <v>314</v>
      </c>
      <c r="G135" s="153"/>
      <c r="H135" s="152"/>
      <c r="I135" s="152"/>
      <c r="J135" s="152"/>
      <c r="K135" s="148"/>
      <c r="L135" s="148"/>
      <c r="M135" s="148"/>
      <c r="N135" s="148"/>
      <c r="O135" s="148"/>
      <c r="P135" s="148"/>
      <c r="Q135" s="148"/>
      <c r="R135" s="148"/>
      <c r="S135" s="148"/>
    </row>
    <row r="136" spans="1:19" ht="28.5" customHeight="1" x14ac:dyDescent="0.25">
      <c r="A136" s="117">
        <v>725</v>
      </c>
      <c r="B136" s="117"/>
      <c r="C136" s="154" t="s">
        <v>477</v>
      </c>
      <c r="D136" s="154" t="s">
        <v>477</v>
      </c>
      <c r="E136" s="154" t="s">
        <v>477</v>
      </c>
      <c r="F136" s="153">
        <v>315</v>
      </c>
      <c r="G136" s="153"/>
      <c r="H136" s="152"/>
      <c r="I136" s="152"/>
      <c r="J136" s="152"/>
      <c r="K136" s="148"/>
      <c r="L136" s="148"/>
      <c r="M136" s="148"/>
      <c r="N136" s="148"/>
      <c r="O136" s="148"/>
      <c r="P136" s="148"/>
      <c r="Q136" s="148"/>
      <c r="R136" s="148"/>
      <c r="S136" s="148"/>
    </row>
    <row r="137" spans="1:19" ht="66.95" customHeight="1" x14ac:dyDescent="0.25">
      <c r="A137" s="117"/>
      <c r="B137" s="117">
        <v>721</v>
      </c>
      <c r="C137" s="154" t="s">
        <v>520</v>
      </c>
      <c r="D137" s="154" t="s">
        <v>478</v>
      </c>
      <c r="E137" s="154" t="s">
        <v>478</v>
      </c>
      <c r="F137" s="153">
        <v>316</v>
      </c>
      <c r="G137" s="153"/>
      <c r="H137" s="152"/>
      <c r="I137" s="152"/>
      <c r="J137" s="152"/>
      <c r="K137" s="150">
        <f>IF((K128-K129-K130-K131+K134)&gt;0,K128-K129-K130-K131+K134,0)</f>
        <v>2011</v>
      </c>
      <c r="L137" s="150"/>
      <c r="M137" s="150"/>
      <c r="N137" s="150"/>
      <c r="O137" s="150"/>
      <c r="P137" s="150">
        <f>IF((P128-P129-P130-P131+P134)&gt;0,P128-P129-P130-P131+P134,0)</f>
        <v>2954</v>
      </c>
      <c r="Q137" s="150"/>
      <c r="R137" s="150"/>
      <c r="S137" s="150"/>
    </row>
    <row r="138" spans="1:19" ht="42.95" customHeight="1" x14ac:dyDescent="0.25">
      <c r="A138" s="117"/>
      <c r="B138" s="117"/>
      <c r="C138" s="154" t="s">
        <v>480</v>
      </c>
      <c r="D138" s="154" t="s">
        <v>479</v>
      </c>
      <c r="E138" s="154" t="s">
        <v>479</v>
      </c>
      <c r="F138" s="153">
        <v>317</v>
      </c>
      <c r="G138" s="153"/>
      <c r="H138" s="152"/>
      <c r="I138" s="152"/>
      <c r="J138" s="152"/>
      <c r="K138" s="150">
        <f>IF((K128-K129-K130-K131+K134)&lt;0,ABS(K128-K129-K130-K131+K134),0)</f>
        <v>0</v>
      </c>
      <c r="L138" s="150"/>
      <c r="M138" s="150"/>
      <c r="N138" s="150"/>
      <c r="O138" s="150"/>
      <c r="P138" s="150">
        <f>IF((P128-P129-P130-P131+P134)&lt;0,ABS(P128-P129-P130-P131+P134),0)</f>
        <v>0</v>
      </c>
      <c r="Q138" s="150"/>
      <c r="R138" s="150"/>
      <c r="S138" s="150"/>
    </row>
    <row r="139" spans="1:19" ht="40.5" customHeight="1" x14ac:dyDescent="0.25">
      <c r="A139" s="117">
        <v>726</v>
      </c>
      <c r="B139" s="117">
        <v>724</v>
      </c>
      <c r="C139" s="154" t="s">
        <v>519</v>
      </c>
      <c r="D139" s="154" t="s">
        <v>481</v>
      </c>
      <c r="E139" s="154" t="s">
        <v>481</v>
      </c>
      <c r="F139" s="153">
        <v>318</v>
      </c>
      <c r="G139" s="153"/>
      <c r="H139" s="152"/>
      <c r="I139" s="152"/>
      <c r="J139" s="152"/>
      <c r="K139" s="148"/>
      <c r="L139" s="148"/>
      <c r="M139" s="148"/>
      <c r="N139" s="148"/>
      <c r="O139" s="148"/>
      <c r="P139" s="148"/>
      <c r="Q139" s="148"/>
      <c r="R139" s="148"/>
      <c r="S139" s="148"/>
    </row>
    <row r="140" spans="1:19" ht="27.6" customHeight="1" x14ac:dyDescent="0.25">
      <c r="A140" s="117"/>
      <c r="B140" s="117"/>
      <c r="C140" s="154" t="s">
        <v>482</v>
      </c>
      <c r="D140" s="154" t="s">
        <v>482</v>
      </c>
      <c r="E140" s="154" t="s">
        <v>482</v>
      </c>
      <c r="F140" s="153">
        <v>319</v>
      </c>
      <c r="G140" s="153"/>
      <c r="H140" s="152"/>
      <c r="I140" s="152"/>
      <c r="J140" s="152"/>
      <c r="K140" s="148"/>
      <c r="L140" s="148"/>
      <c r="M140" s="148"/>
      <c r="N140" s="148"/>
      <c r="O140" s="148"/>
      <c r="P140" s="148"/>
      <c r="Q140" s="148"/>
      <c r="R140" s="148"/>
      <c r="S140" s="148"/>
    </row>
    <row r="141" spans="1:19" ht="30" customHeight="1" x14ac:dyDescent="0.25">
      <c r="A141" s="117"/>
      <c r="B141" s="117"/>
      <c r="C141" s="154" t="s">
        <v>483</v>
      </c>
      <c r="D141" s="154" t="s">
        <v>483</v>
      </c>
      <c r="E141" s="154" t="s">
        <v>483</v>
      </c>
      <c r="F141" s="153">
        <v>320</v>
      </c>
      <c r="G141" s="153"/>
      <c r="H141" s="152"/>
      <c r="I141" s="152"/>
      <c r="J141" s="152"/>
      <c r="K141" s="148"/>
      <c r="L141" s="148"/>
      <c r="M141" s="148"/>
      <c r="N141" s="148"/>
      <c r="O141" s="148"/>
      <c r="P141" s="148"/>
      <c r="Q141" s="148"/>
      <c r="R141" s="148"/>
      <c r="S141" s="148"/>
    </row>
    <row r="142" spans="1:19" ht="14.45" customHeight="1" x14ac:dyDescent="0.25">
      <c r="A142" s="117"/>
      <c r="B142" s="117"/>
      <c r="C142" s="154" t="s">
        <v>484</v>
      </c>
      <c r="D142" s="154" t="s">
        <v>484</v>
      </c>
      <c r="E142" s="154" t="s">
        <v>484</v>
      </c>
      <c r="F142" s="153">
        <v>321</v>
      </c>
      <c r="G142" s="153"/>
      <c r="H142" s="152"/>
      <c r="I142" s="152"/>
      <c r="J142" s="152"/>
      <c r="K142" s="148"/>
      <c r="L142" s="148"/>
      <c r="M142" s="148"/>
      <c r="N142" s="148"/>
      <c r="O142" s="148"/>
      <c r="P142" s="148"/>
      <c r="Q142" s="148"/>
      <c r="R142" s="148"/>
      <c r="S142" s="148"/>
    </row>
    <row r="143" spans="1:19" ht="18.600000000000001" customHeight="1" x14ac:dyDescent="0.25">
      <c r="A143" s="117"/>
      <c r="B143" s="117"/>
      <c r="C143" s="154" t="s">
        <v>485</v>
      </c>
      <c r="D143" s="154" t="s">
        <v>485</v>
      </c>
      <c r="E143" s="154" t="s">
        <v>485</v>
      </c>
      <c r="F143" s="153">
        <v>322</v>
      </c>
      <c r="G143" s="153"/>
      <c r="H143" s="152"/>
      <c r="I143" s="152"/>
      <c r="J143" s="152"/>
      <c r="K143" s="148"/>
      <c r="L143" s="148"/>
      <c r="M143" s="148"/>
      <c r="N143" s="148"/>
      <c r="O143" s="148"/>
      <c r="P143" s="148"/>
      <c r="Q143" s="148"/>
      <c r="R143" s="148"/>
      <c r="S143" s="148"/>
    </row>
    <row r="144" spans="1:19" ht="27.95" customHeight="1" x14ac:dyDescent="0.25">
      <c r="A144" s="117"/>
      <c r="B144" s="117"/>
      <c r="C144" s="154" t="s">
        <v>486</v>
      </c>
      <c r="D144" s="154" t="s">
        <v>486</v>
      </c>
      <c r="E144" s="154" t="s">
        <v>486</v>
      </c>
      <c r="F144" s="153">
        <v>323</v>
      </c>
      <c r="G144" s="153"/>
      <c r="H144" s="152"/>
      <c r="I144" s="152"/>
      <c r="J144" s="152"/>
      <c r="K144" s="148">
        <v>9</v>
      </c>
      <c r="L144" s="148"/>
      <c r="M144" s="148"/>
      <c r="N144" s="148"/>
      <c r="O144" s="148"/>
      <c r="P144" s="148">
        <v>9</v>
      </c>
      <c r="Q144" s="148"/>
      <c r="R144" s="148"/>
      <c r="S144" s="148"/>
    </row>
    <row r="145" spans="1:19" ht="26.1" customHeight="1" x14ac:dyDescent="0.25">
      <c r="A145" s="117"/>
      <c r="B145" s="117"/>
      <c r="C145" s="154" t="s">
        <v>487</v>
      </c>
      <c r="D145" s="154" t="s">
        <v>487</v>
      </c>
      <c r="E145" s="154" t="s">
        <v>487</v>
      </c>
      <c r="F145" s="153">
        <v>324</v>
      </c>
      <c r="G145" s="153"/>
      <c r="H145" s="152"/>
      <c r="I145" s="152"/>
      <c r="J145" s="152"/>
      <c r="K145" s="148">
        <v>9</v>
      </c>
      <c r="L145" s="148"/>
      <c r="M145" s="148"/>
      <c r="N145" s="148"/>
      <c r="O145" s="148"/>
      <c r="P145" s="148">
        <v>10</v>
      </c>
      <c r="Q145" s="148"/>
      <c r="R145" s="148"/>
      <c r="S145" s="148"/>
    </row>
    <row r="146" spans="1:19" ht="9.9499999999999993" customHeight="1" x14ac:dyDescent="0.25">
      <c r="A146" s="28"/>
      <c r="B146" s="28"/>
      <c r="C146" s="46"/>
      <c r="D146" s="46"/>
      <c r="E146" s="46"/>
      <c r="F146" s="47"/>
      <c r="G146" s="47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</row>
    <row r="147" spans="1:19" ht="2.4500000000000002" customHeight="1" x14ac:dyDescent="0.25">
      <c r="A147" s="146"/>
      <c r="B147" s="146"/>
      <c r="C147" s="146"/>
      <c r="D147" s="146"/>
      <c r="E147" s="146"/>
      <c r="F147" s="146"/>
      <c r="G147" s="146"/>
      <c r="H147" s="36"/>
      <c r="I147" s="36"/>
      <c r="J147" s="36"/>
      <c r="K147" s="146"/>
      <c r="L147" s="146"/>
      <c r="M147" s="146"/>
      <c r="N147" s="146"/>
      <c r="O147" s="146"/>
      <c r="P147" s="146"/>
      <c r="Q147" s="146"/>
      <c r="R147" s="146"/>
      <c r="S147" s="146"/>
    </row>
    <row r="148" spans="1:19" ht="20.45" customHeight="1" x14ac:dyDescent="0.25">
      <c r="A148" s="146"/>
      <c r="B148" s="146"/>
      <c r="C148" s="36"/>
      <c r="D148" s="36"/>
      <c r="E148" s="145" t="s">
        <v>282</v>
      </c>
      <c r="F148" s="145"/>
      <c r="G148" s="145"/>
      <c r="H148" s="145"/>
      <c r="I148" s="145"/>
      <c r="J148" s="145"/>
      <c r="K148" s="50" t="s">
        <v>693</v>
      </c>
      <c r="L148" s="164" t="s">
        <v>283</v>
      </c>
      <c r="M148" s="164"/>
      <c r="N148" s="164"/>
      <c r="O148" s="164"/>
      <c r="P148" s="164"/>
      <c r="Q148" s="164"/>
      <c r="R148" s="164"/>
      <c r="S148" s="164"/>
    </row>
    <row r="149" spans="1:19" x14ac:dyDescent="0.25">
      <c r="A149" s="145" t="s">
        <v>280</v>
      </c>
      <c r="B149" s="145"/>
      <c r="C149" s="146"/>
      <c r="D149" s="146"/>
      <c r="E149" s="146"/>
      <c r="F149" s="146"/>
      <c r="G149" s="146"/>
      <c r="H149" s="36"/>
      <c r="I149" s="36"/>
      <c r="J149" s="36"/>
      <c r="K149" s="151"/>
      <c r="L149" s="151"/>
      <c r="M149" s="151"/>
      <c r="N149" s="151"/>
      <c r="O149" s="151"/>
      <c r="P149" s="146"/>
      <c r="Q149" s="146"/>
      <c r="R149" s="146"/>
      <c r="S149" s="146"/>
    </row>
    <row r="150" spans="1:19" x14ac:dyDescent="0.25">
      <c r="A150" s="145" t="s">
        <v>554</v>
      </c>
      <c r="B150" s="145"/>
      <c r="C150" s="35"/>
      <c r="E150" s="162"/>
      <c r="F150" s="162"/>
      <c r="G150" s="162"/>
      <c r="H150" s="162"/>
      <c r="I150" s="162"/>
      <c r="J150" s="162"/>
      <c r="L150" s="162"/>
      <c r="M150" s="162"/>
      <c r="N150" s="162"/>
      <c r="O150" s="162"/>
      <c r="P150" s="162"/>
      <c r="Q150" s="162"/>
      <c r="R150" s="162"/>
      <c r="S150" s="162"/>
    </row>
    <row r="151" spans="1:19" ht="6.95" customHeight="1" x14ac:dyDescent="0.25">
      <c r="A151" s="146"/>
      <c r="B151" s="146"/>
      <c r="C151" s="147"/>
      <c r="D151" s="147"/>
      <c r="E151" s="147"/>
      <c r="F151" s="147"/>
      <c r="G151" s="147"/>
      <c r="K151" s="147"/>
      <c r="L151" s="147"/>
      <c r="M151" s="147"/>
      <c r="N151" s="147"/>
      <c r="O151" s="147"/>
      <c r="P151" s="147"/>
      <c r="Q151" s="147"/>
      <c r="R151" s="147"/>
      <c r="S151" s="147"/>
    </row>
    <row r="152" spans="1:19" ht="23.45" customHeight="1" x14ac:dyDescent="0.25">
      <c r="A152" s="146"/>
      <c r="B152" s="146"/>
      <c r="E152" s="163" t="s">
        <v>285</v>
      </c>
      <c r="F152" s="163"/>
      <c r="G152" s="163"/>
      <c r="H152" s="163"/>
      <c r="I152" s="163"/>
      <c r="J152" s="163"/>
      <c r="K152" s="49"/>
      <c r="L152" s="165" t="s">
        <v>284</v>
      </c>
      <c r="M152" s="165"/>
      <c r="N152" s="165"/>
      <c r="O152" s="165"/>
      <c r="P152" s="165"/>
      <c r="Q152" s="165"/>
      <c r="R152" s="165"/>
      <c r="S152" s="165"/>
    </row>
    <row r="153" spans="1:19" x14ac:dyDescent="0.25">
      <c r="A153" s="146"/>
      <c r="B153" s="146"/>
      <c r="C153" s="147"/>
      <c r="D153" s="147"/>
      <c r="E153" s="147"/>
      <c r="F153" s="147"/>
      <c r="G153" s="147"/>
      <c r="K153" s="147"/>
      <c r="L153" s="147"/>
      <c r="M153" s="147"/>
      <c r="N153" s="147"/>
      <c r="O153" s="147"/>
      <c r="P153" s="147"/>
      <c r="Q153" s="147"/>
      <c r="R153" s="147"/>
      <c r="S153" s="147"/>
    </row>
  </sheetData>
  <sheetProtection sheet="1" objects="1" scenarios="1"/>
  <mergeCells count="801">
    <mergeCell ref="E150:J150"/>
    <mergeCell ref="E148:J148"/>
    <mergeCell ref="E152:J152"/>
    <mergeCell ref="L148:S148"/>
    <mergeCell ref="L150:S150"/>
    <mergeCell ref="L152:S152"/>
    <mergeCell ref="D14:J14"/>
    <mergeCell ref="C15:Q15"/>
    <mergeCell ref="D16:F16"/>
    <mergeCell ref="H16:K16"/>
    <mergeCell ref="K18:S18"/>
    <mergeCell ref="C28:E28"/>
    <mergeCell ref="C29:E29"/>
    <mergeCell ref="C30:E30"/>
    <mergeCell ref="P21:S21"/>
    <mergeCell ref="H21:J21"/>
    <mergeCell ref="K21:O21"/>
    <mergeCell ref="H22:J22"/>
    <mergeCell ref="K22:O22"/>
    <mergeCell ref="P22:S22"/>
    <mergeCell ref="F26:G26"/>
    <mergeCell ref="F27:G27"/>
    <mergeCell ref="F28:G28"/>
    <mergeCell ref="F29:G29"/>
    <mergeCell ref="A97:B97"/>
    <mergeCell ref="A98:B98"/>
    <mergeCell ref="A99:B99"/>
    <mergeCell ref="A100:B100"/>
    <mergeCell ref="K19:S19"/>
    <mergeCell ref="H19:J20"/>
    <mergeCell ref="F19:G20"/>
    <mergeCell ref="C19:E20"/>
    <mergeCell ref="A19:B20"/>
    <mergeCell ref="P20:S20"/>
    <mergeCell ref="K20:O20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26:E26"/>
    <mergeCell ref="C27:E27"/>
    <mergeCell ref="C24:E24"/>
    <mergeCell ref="G8:K8"/>
    <mergeCell ref="A9:E9"/>
    <mergeCell ref="A10:E10"/>
    <mergeCell ref="A11:E11"/>
    <mergeCell ref="A12:E12"/>
    <mergeCell ref="A3:C3"/>
    <mergeCell ref="C4:E4"/>
    <mergeCell ref="A5:E5"/>
    <mergeCell ref="C6:E6"/>
    <mergeCell ref="A7:E7"/>
    <mergeCell ref="C25:E25"/>
    <mergeCell ref="F23:G23"/>
    <mergeCell ref="F24:G24"/>
    <mergeCell ref="F25:G25"/>
    <mergeCell ref="F22:G22"/>
    <mergeCell ref="A21:B21"/>
    <mergeCell ref="C21:E21"/>
    <mergeCell ref="F21:G21"/>
    <mergeCell ref="A22:B22"/>
    <mergeCell ref="A24:B24"/>
    <mergeCell ref="A25:B25"/>
    <mergeCell ref="C22:E22"/>
    <mergeCell ref="A23:B23"/>
    <mergeCell ref="C23:E23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56:E56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95:E95"/>
    <mergeCell ref="C96:E96"/>
    <mergeCell ref="C97:E97"/>
    <mergeCell ref="C98:E98"/>
    <mergeCell ref="C99:E99"/>
    <mergeCell ref="C91:E91"/>
    <mergeCell ref="C92:E92"/>
    <mergeCell ref="C93:E93"/>
    <mergeCell ref="C94:E94"/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C115:E115"/>
    <mergeCell ref="C116:E116"/>
    <mergeCell ref="C117:E117"/>
    <mergeCell ref="C118:E118"/>
    <mergeCell ref="C119:E119"/>
    <mergeCell ref="C110:E110"/>
    <mergeCell ref="C111:E111"/>
    <mergeCell ref="C112:E112"/>
    <mergeCell ref="C113:E113"/>
    <mergeCell ref="C114:E114"/>
    <mergeCell ref="C105:E105"/>
    <mergeCell ref="C106:E106"/>
    <mergeCell ref="C107:E107"/>
    <mergeCell ref="C108:E108"/>
    <mergeCell ref="C109:E109"/>
    <mergeCell ref="C100:E100"/>
    <mergeCell ref="C101:E101"/>
    <mergeCell ref="C102:E102"/>
    <mergeCell ref="C103:E103"/>
    <mergeCell ref="C104:E104"/>
    <mergeCell ref="C127:E127"/>
    <mergeCell ref="C128:E128"/>
    <mergeCell ref="C129:E129"/>
    <mergeCell ref="C124:E124"/>
    <mergeCell ref="C125:E125"/>
    <mergeCell ref="C126:E126"/>
    <mergeCell ref="C123:E123"/>
    <mergeCell ref="C120:E120"/>
    <mergeCell ref="C121:E121"/>
    <mergeCell ref="C122:E122"/>
    <mergeCell ref="C144:E144"/>
    <mergeCell ref="C145:E145"/>
    <mergeCell ref="C138:E138"/>
    <mergeCell ref="C139:E139"/>
    <mergeCell ref="C140:E140"/>
    <mergeCell ref="C141:E141"/>
    <mergeCell ref="C133:E133"/>
    <mergeCell ref="C134:E134"/>
    <mergeCell ref="C135:E135"/>
    <mergeCell ref="C136:E136"/>
    <mergeCell ref="C137:E137"/>
    <mergeCell ref="C130:E130"/>
    <mergeCell ref="C131:E131"/>
    <mergeCell ref="C132:E132"/>
    <mergeCell ref="C147:E147"/>
    <mergeCell ref="C142:E142"/>
    <mergeCell ref="C143:E143"/>
    <mergeCell ref="F36:G36"/>
    <mergeCell ref="F37:G37"/>
    <mergeCell ref="F38:G38"/>
    <mergeCell ref="F39:G39"/>
    <mergeCell ref="F40:G40"/>
    <mergeCell ref="F61:G61"/>
    <mergeCell ref="F62:G62"/>
    <mergeCell ref="F63:G63"/>
    <mergeCell ref="F64:G64"/>
    <mergeCell ref="F65:G65"/>
    <mergeCell ref="F52:G52"/>
    <mergeCell ref="F53:G53"/>
    <mergeCell ref="F54:G54"/>
    <mergeCell ref="F55:G55"/>
    <mergeCell ref="F46:G46"/>
    <mergeCell ref="F47:G47"/>
    <mergeCell ref="F48:G48"/>
    <mergeCell ref="F49:G49"/>
    <mergeCell ref="F31:G31"/>
    <mergeCell ref="F32:G32"/>
    <mergeCell ref="F33:G33"/>
    <mergeCell ref="F34:G34"/>
    <mergeCell ref="F35:G35"/>
    <mergeCell ref="F30:G30"/>
    <mergeCell ref="C149:E149"/>
    <mergeCell ref="C151:E151"/>
    <mergeCell ref="C153:E153"/>
    <mergeCell ref="F56:G56"/>
    <mergeCell ref="F57:G57"/>
    <mergeCell ref="F58:G58"/>
    <mergeCell ref="F59:G59"/>
    <mergeCell ref="F60:G60"/>
    <mergeCell ref="F51:G51"/>
    <mergeCell ref="F41:G41"/>
    <mergeCell ref="F42:G42"/>
    <mergeCell ref="F43:G43"/>
    <mergeCell ref="F44:G44"/>
    <mergeCell ref="F45:G45"/>
    <mergeCell ref="F76:G76"/>
    <mergeCell ref="F77:G77"/>
    <mergeCell ref="F78:G78"/>
    <mergeCell ref="F79:G79"/>
    <mergeCell ref="F50:G50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95:G95"/>
    <mergeCell ref="F96:G96"/>
    <mergeCell ref="F97:G97"/>
    <mergeCell ref="F98:G98"/>
    <mergeCell ref="F99:G99"/>
    <mergeCell ref="F91:G91"/>
    <mergeCell ref="F92:G92"/>
    <mergeCell ref="F93:G93"/>
    <mergeCell ref="F94:G94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5:G11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5:G105"/>
    <mergeCell ref="F106:G106"/>
    <mergeCell ref="F107:G107"/>
    <mergeCell ref="F108:G108"/>
    <mergeCell ref="F109:G109"/>
    <mergeCell ref="F100:G100"/>
    <mergeCell ref="F101:G101"/>
    <mergeCell ref="F102:G102"/>
    <mergeCell ref="F103:G103"/>
    <mergeCell ref="F104:G104"/>
    <mergeCell ref="F127:G127"/>
    <mergeCell ref="F128:G128"/>
    <mergeCell ref="F129:G129"/>
    <mergeCell ref="F124:G124"/>
    <mergeCell ref="F125:G125"/>
    <mergeCell ref="F126:G126"/>
    <mergeCell ref="F123:G123"/>
    <mergeCell ref="F120:G120"/>
    <mergeCell ref="F121:G121"/>
    <mergeCell ref="F122:G122"/>
    <mergeCell ref="F142:G142"/>
    <mergeCell ref="F143:G143"/>
    <mergeCell ref="F144:G144"/>
    <mergeCell ref="F145:G145"/>
    <mergeCell ref="F138:G138"/>
    <mergeCell ref="F139:G139"/>
    <mergeCell ref="F140:G140"/>
    <mergeCell ref="F141:G141"/>
    <mergeCell ref="F133:G133"/>
    <mergeCell ref="F134:G134"/>
    <mergeCell ref="F135:G135"/>
    <mergeCell ref="F136:G136"/>
    <mergeCell ref="F137:G137"/>
    <mergeCell ref="H84:J84"/>
    <mergeCell ref="H75:J75"/>
    <mergeCell ref="H76:J76"/>
    <mergeCell ref="H77:J77"/>
    <mergeCell ref="F130:G130"/>
    <mergeCell ref="F131:G131"/>
    <mergeCell ref="F132:G132"/>
    <mergeCell ref="F147:G147"/>
    <mergeCell ref="H35:J35"/>
    <mergeCell ref="H36:J36"/>
    <mergeCell ref="H37:J37"/>
    <mergeCell ref="H38:J38"/>
    <mergeCell ref="H39:J39"/>
    <mergeCell ref="H45:J45"/>
    <mergeCell ref="H46:J46"/>
    <mergeCell ref="H47:J47"/>
    <mergeCell ref="H48:J48"/>
    <mergeCell ref="H49:J49"/>
    <mergeCell ref="H40:J40"/>
    <mergeCell ref="H41:J41"/>
    <mergeCell ref="H42:J42"/>
    <mergeCell ref="H43:J43"/>
    <mergeCell ref="H44:J44"/>
    <mergeCell ref="H67:J67"/>
    <mergeCell ref="H78:J78"/>
    <mergeCell ref="H79:J79"/>
    <mergeCell ref="H32:J32"/>
    <mergeCell ref="H33:J33"/>
    <mergeCell ref="H34:J34"/>
    <mergeCell ref="H80:J80"/>
    <mergeCell ref="H81:J81"/>
    <mergeCell ref="H82:J82"/>
    <mergeCell ref="H83:J83"/>
    <mergeCell ref="H68:J68"/>
    <mergeCell ref="H69:J69"/>
    <mergeCell ref="H60:J60"/>
    <mergeCell ref="H55:J55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F149:G149"/>
    <mergeCell ref="F151:G151"/>
    <mergeCell ref="F153:G153"/>
    <mergeCell ref="H56:J56"/>
    <mergeCell ref="H57:J57"/>
    <mergeCell ref="H58:J58"/>
    <mergeCell ref="H59:J59"/>
    <mergeCell ref="H50:J50"/>
    <mergeCell ref="H51:J51"/>
    <mergeCell ref="H52:J52"/>
    <mergeCell ref="H53:J53"/>
    <mergeCell ref="H54:J54"/>
    <mergeCell ref="H65:J65"/>
    <mergeCell ref="H66:J66"/>
    <mergeCell ref="H61:J61"/>
    <mergeCell ref="H62:J62"/>
    <mergeCell ref="H63:J63"/>
    <mergeCell ref="H64:J64"/>
    <mergeCell ref="H95:J95"/>
    <mergeCell ref="H70:J70"/>
    <mergeCell ref="H71:J71"/>
    <mergeCell ref="H72:J72"/>
    <mergeCell ref="H73:J73"/>
    <mergeCell ref="H74:J74"/>
    <mergeCell ref="H98:J98"/>
    <mergeCell ref="H90:J90"/>
    <mergeCell ref="H91:J91"/>
    <mergeCell ref="H92:J92"/>
    <mergeCell ref="H93:J93"/>
    <mergeCell ref="H94:J94"/>
    <mergeCell ref="H85:J85"/>
    <mergeCell ref="H86:J86"/>
    <mergeCell ref="H87:J87"/>
    <mergeCell ref="H88:J88"/>
    <mergeCell ref="H89:J89"/>
    <mergeCell ref="H96:J96"/>
    <mergeCell ref="H97:J97"/>
    <mergeCell ref="H114:J114"/>
    <mergeCell ref="H115:J115"/>
    <mergeCell ref="H116:J116"/>
    <mergeCell ref="H117:J117"/>
    <mergeCell ref="H118:J118"/>
    <mergeCell ref="H109:J109"/>
    <mergeCell ref="H110:J110"/>
    <mergeCell ref="H111:J111"/>
    <mergeCell ref="H112:J112"/>
    <mergeCell ref="H113:J113"/>
    <mergeCell ref="H104:J104"/>
    <mergeCell ref="H105:J105"/>
    <mergeCell ref="H106:J106"/>
    <mergeCell ref="H107:J107"/>
    <mergeCell ref="H108:J108"/>
    <mergeCell ref="H99:J99"/>
    <mergeCell ref="H100:J100"/>
    <mergeCell ref="H101:J101"/>
    <mergeCell ref="H102:J102"/>
    <mergeCell ref="H103:J103"/>
    <mergeCell ref="H126:J126"/>
    <mergeCell ref="H127:J127"/>
    <mergeCell ref="H128:J128"/>
    <mergeCell ref="H124:J124"/>
    <mergeCell ref="H125:J125"/>
    <mergeCell ref="H122:J122"/>
    <mergeCell ref="H123:J123"/>
    <mergeCell ref="H119:J119"/>
    <mergeCell ref="H120:J120"/>
    <mergeCell ref="H121:J121"/>
    <mergeCell ref="H142:J142"/>
    <mergeCell ref="H143:J143"/>
    <mergeCell ref="H144:J144"/>
    <mergeCell ref="H145:J145"/>
    <mergeCell ref="H137:J137"/>
    <mergeCell ref="H138:J138"/>
    <mergeCell ref="H139:J139"/>
    <mergeCell ref="H140:J140"/>
    <mergeCell ref="H132:J132"/>
    <mergeCell ref="H133:J133"/>
    <mergeCell ref="H134:J134"/>
    <mergeCell ref="H135:J135"/>
    <mergeCell ref="H136:J136"/>
    <mergeCell ref="H141:J141"/>
    <mergeCell ref="H129:J129"/>
    <mergeCell ref="H130:J130"/>
    <mergeCell ref="H131:J131"/>
    <mergeCell ref="K38:O38"/>
    <mergeCell ref="K39:O39"/>
    <mergeCell ref="K40:O40"/>
    <mergeCell ref="K41:O41"/>
    <mergeCell ref="K42:O4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58:O58"/>
    <mergeCell ref="K59:O59"/>
    <mergeCell ref="K60:O60"/>
    <mergeCell ref="K61:O61"/>
    <mergeCell ref="K62:O62"/>
    <mergeCell ref="K53:O53"/>
    <mergeCell ref="K54:O54"/>
    <mergeCell ref="K55:O55"/>
    <mergeCell ref="K56:O56"/>
    <mergeCell ref="K57:O57"/>
    <mergeCell ref="K48:O48"/>
    <mergeCell ref="K49:O49"/>
    <mergeCell ref="K50:O50"/>
    <mergeCell ref="K51:O51"/>
    <mergeCell ref="K52:O52"/>
    <mergeCell ref="K43:O43"/>
    <mergeCell ref="K44:O44"/>
    <mergeCell ref="K45:O45"/>
    <mergeCell ref="K46:O46"/>
    <mergeCell ref="K47:O47"/>
    <mergeCell ref="K78:O78"/>
    <mergeCell ref="K79:O79"/>
    <mergeCell ref="K80:O80"/>
    <mergeCell ref="K81:O81"/>
    <mergeCell ref="K82:O82"/>
    <mergeCell ref="K73:O73"/>
    <mergeCell ref="K74:O74"/>
    <mergeCell ref="K75:O75"/>
    <mergeCell ref="K76:O76"/>
    <mergeCell ref="K77:O77"/>
    <mergeCell ref="K68:O68"/>
    <mergeCell ref="K69:O69"/>
    <mergeCell ref="K70:O70"/>
    <mergeCell ref="K71:O71"/>
    <mergeCell ref="K72:O72"/>
    <mergeCell ref="K63:O63"/>
    <mergeCell ref="K64:O64"/>
    <mergeCell ref="K65:O65"/>
    <mergeCell ref="K66:O66"/>
    <mergeCell ref="K67:O67"/>
    <mergeCell ref="K97:O97"/>
    <mergeCell ref="K98:O98"/>
    <mergeCell ref="K99:O99"/>
    <mergeCell ref="K100:O100"/>
    <mergeCell ref="K101:O101"/>
    <mergeCell ref="K93:O93"/>
    <mergeCell ref="K94:O94"/>
    <mergeCell ref="K95:O95"/>
    <mergeCell ref="K96:O96"/>
    <mergeCell ref="K88:O88"/>
    <mergeCell ref="K89:O89"/>
    <mergeCell ref="K90:O90"/>
    <mergeCell ref="K91:O91"/>
    <mergeCell ref="K92:O92"/>
    <mergeCell ref="K83:O83"/>
    <mergeCell ref="K84:O84"/>
    <mergeCell ref="K85:O85"/>
    <mergeCell ref="K86:O86"/>
    <mergeCell ref="K87:O87"/>
    <mergeCell ref="K121:O121"/>
    <mergeCell ref="K122:O122"/>
    <mergeCell ref="K123:O123"/>
    <mergeCell ref="K107:O107"/>
    <mergeCell ref="K108:O108"/>
    <mergeCell ref="K109:O109"/>
    <mergeCell ref="K110:O110"/>
    <mergeCell ref="K111:O111"/>
    <mergeCell ref="K102:O102"/>
    <mergeCell ref="K103:O103"/>
    <mergeCell ref="K104:O104"/>
    <mergeCell ref="K105:O105"/>
    <mergeCell ref="K106:O106"/>
    <mergeCell ref="K117:O117"/>
    <mergeCell ref="K118:O118"/>
    <mergeCell ref="K119:O119"/>
    <mergeCell ref="K120:O120"/>
    <mergeCell ref="K112:O112"/>
    <mergeCell ref="K113:O113"/>
    <mergeCell ref="K114:O114"/>
    <mergeCell ref="K115:O115"/>
    <mergeCell ref="K116:O116"/>
    <mergeCell ref="K142:O142"/>
    <mergeCell ref="K143:O143"/>
    <mergeCell ref="K135:O135"/>
    <mergeCell ref="K136:O136"/>
    <mergeCell ref="K137:O137"/>
    <mergeCell ref="K138:O138"/>
    <mergeCell ref="K129:O129"/>
    <mergeCell ref="K130:O130"/>
    <mergeCell ref="K124:O124"/>
    <mergeCell ref="K125:O125"/>
    <mergeCell ref="K126:O126"/>
    <mergeCell ref="K127:O127"/>
    <mergeCell ref="K128:O128"/>
    <mergeCell ref="K149:O149"/>
    <mergeCell ref="P37:S37"/>
    <mergeCell ref="P38:S38"/>
    <mergeCell ref="P39:S39"/>
    <mergeCell ref="P40:S40"/>
    <mergeCell ref="P41:S41"/>
    <mergeCell ref="P47:S47"/>
    <mergeCell ref="P48:S48"/>
    <mergeCell ref="P49:S49"/>
    <mergeCell ref="P50:S50"/>
    <mergeCell ref="P51:S51"/>
    <mergeCell ref="P42:S42"/>
    <mergeCell ref="P43:S43"/>
    <mergeCell ref="P44:S44"/>
    <mergeCell ref="P45:S45"/>
    <mergeCell ref="P46:S46"/>
    <mergeCell ref="P69:S69"/>
    <mergeCell ref="P71:S71"/>
    <mergeCell ref="P62:S62"/>
    <mergeCell ref="K144:O144"/>
    <mergeCell ref="K145:O145"/>
    <mergeCell ref="K139:O139"/>
    <mergeCell ref="K140:O140"/>
    <mergeCell ref="K141:O141"/>
    <mergeCell ref="P23:S23"/>
    <mergeCell ref="P24:S24"/>
    <mergeCell ref="P25:S25"/>
    <mergeCell ref="P26:S26"/>
    <mergeCell ref="P27:S27"/>
    <mergeCell ref="P28:S28"/>
    <mergeCell ref="P29:S29"/>
    <mergeCell ref="P30:S30"/>
    <mergeCell ref="P31:S31"/>
    <mergeCell ref="K151:O151"/>
    <mergeCell ref="K153:O153"/>
    <mergeCell ref="P57:S57"/>
    <mergeCell ref="P58:S58"/>
    <mergeCell ref="P59:S59"/>
    <mergeCell ref="P60:S60"/>
    <mergeCell ref="P61:S61"/>
    <mergeCell ref="P52:S52"/>
    <mergeCell ref="P53:S53"/>
    <mergeCell ref="P54:S54"/>
    <mergeCell ref="P55:S55"/>
    <mergeCell ref="P56:S56"/>
    <mergeCell ref="P77:S77"/>
    <mergeCell ref="P78:S78"/>
    <mergeCell ref="P79:S79"/>
    <mergeCell ref="P80:S80"/>
    <mergeCell ref="P81:S81"/>
    <mergeCell ref="P72:S72"/>
    <mergeCell ref="P73:S73"/>
    <mergeCell ref="K131:O131"/>
    <mergeCell ref="K132:O132"/>
    <mergeCell ref="K133:O133"/>
    <mergeCell ref="K134:O134"/>
    <mergeCell ref="K147:O147"/>
    <mergeCell ref="P67:S67"/>
    <mergeCell ref="P68:S68"/>
    <mergeCell ref="P70:S70"/>
    <mergeCell ref="P63:S63"/>
    <mergeCell ref="P64:S64"/>
    <mergeCell ref="P65:S65"/>
    <mergeCell ref="P66:S66"/>
    <mergeCell ref="P32:S32"/>
    <mergeCell ref="P33:S33"/>
    <mergeCell ref="P34:S34"/>
    <mergeCell ref="P35:S35"/>
    <mergeCell ref="P36:S36"/>
    <mergeCell ref="P82:S82"/>
    <mergeCell ref="P83:S83"/>
    <mergeCell ref="P84:S84"/>
    <mergeCell ref="P85:S85"/>
    <mergeCell ref="P86:S86"/>
    <mergeCell ref="P98:S98"/>
    <mergeCell ref="P99:S99"/>
    <mergeCell ref="P74:S74"/>
    <mergeCell ref="P75:S75"/>
    <mergeCell ref="P76:S76"/>
    <mergeCell ref="P100:S100"/>
    <mergeCell ref="P92:S92"/>
    <mergeCell ref="P93:S93"/>
    <mergeCell ref="P94:S94"/>
    <mergeCell ref="P95:S95"/>
    <mergeCell ref="P87:S87"/>
    <mergeCell ref="P88:S88"/>
    <mergeCell ref="P89:S89"/>
    <mergeCell ref="P90:S90"/>
    <mergeCell ref="P91:S91"/>
    <mergeCell ref="P96:S96"/>
    <mergeCell ref="P97:S97"/>
    <mergeCell ref="P116:S116"/>
    <mergeCell ref="P117:S117"/>
    <mergeCell ref="P118:S118"/>
    <mergeCell ref="P119:S119"/>
    <mergeCell ref="P120:S120"/>
    <mergeCell ref="P111:S111"/>
    <mergeCell ref="P112:S112"/>
    <mergeCell ref="P113:S113"/>
    <mergeCell ref="P114:S114"/>
    <mergeCell ref="P115:S115"/>
    <mergeCell ref="P106:S106"/>
    <mergeCell ref="P107:S107"/>
    <mergeCell ref="P108:S108"/>
    <mergeCell ref="P109:S109"/>
    <mergeCell ref="P110:S110"/>
    <mergeCell ref="P101:S101"/>
    <mergeCell ref="P102:S102"/>
    <mergeCell ref="P103:S103"/>
    <mergeCell ref="P104:S104"/>
    <mergeCell ref="P105:S105"/>
    <mergeCell ref="P128:S128"/>
    <mergeCell ref="P129:S129"/>
    <mergeCell ref="P124:S124"/>
    <mergeCell ref="P125:S125"/>
    <mergeCell ref="P126:S126"/>
    <mergeCell ref="P127:S127"/>
    <mergeCell ref="P121:S121"/>
    <mergeCell ref="P122:S122"/>
    <mergeCell ref="P123:S123"/>
    <mergeCell ref="P143:S143"/>
    <mergeCell ref="P144:S144"/>
    <mergeCell ref="P145:S145"/>
    <mergeCell ref="P139:S139"/>
    <mergeCell ref="P140:S140"/>
    <mergeCell ref="P141:S141"/>
    <mergeCell ref="P142:S142"/>
    <mergeCell ref="P134:S134"/>
    <mergeCell ref="P135:S135"/>
    <mergeCell ref="P136:S136"/>
    <mergeCell ref="P137:S137"/>
    <mergeCell ref="P138:S138"/>
    <mergeCell ref="P130:S130"/>
    <mergeCell ref="P131:S131"/>
    <mergeCell ref="P132:S132"/>
    <mergeCell ref="P133:S133"/>
    <mergeCell ref="P147:S147"/>
    <mergeCell ref="P149:S149"/>
    <mergeCell ref="A37:B37"/>
    <mergeCell ref="A38:B38"/>
    <mergeCell ref="A39:B39"/>
    <mergeCell ref="A40:B40"/>
    <mergeCell ref="A41:B41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69:B69"/>
    <mergeCell ref="A70:B70"/>
    <mergeCell ref="A57:B5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P151:S151"/>
    <mergeCell ref="P153:S153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71:B71"/>
    <mergeCell ref="A62:B62"/>
    <mergeCell ref="A63:B63"/>
    <mergeCell ref="A64:B64"/>
    <mergeCell ref="A65:B65"/>
    <mergeCell ref="A66:B66"/>
    <mergeCell ref="A96:B96"/>
    <mergeCell ref="A92:B92"/>
    <mergeCell ref="A93:B93"/>
    <mergeCell ref="A94:B94"/>
    <mergeCell ref="A95:B95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7:B77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126:B126"/>
    <mergeCell ref="A127:B127"/>
    <mergeCell ref="A128:B128"/>
    <mergeCell ref="A129:B129"/>
    <mergeCell ref="A130:B130"/>
    <mergeCell ref="A140:B140"/>
    <mergeCell ref="A145:B145"/>
    <mergeCell ref="A121:B121"/>
    <mergeCell ref="A122:B122"/>
    <mergeCell ref="A123:B123"/>
    <mergeCell ref="A124:B124"/>
    <mergeCell ref="A125:B125"/>
    <mergeCell ref="A136:B136"/>
    <mergeCell ref="A137:B137"/>
    <mergeCell ref="A138:B138"/>
    <mergeCell ref="A139:B139"/>
    <mergeCell ref="A131:B131"/>
    <mergeCell ref="A132:B132"/>
    <mergeCell ref="A133:B133"/>
    <mergeCell ref="A134:B134"/>
    <mergeCell ref="A135:B135"/>
    <mergeCell ref="A150:B150"/>
    <mergeCell ref="A151:B151"/>
    <mergeCell ref="A152:B152"/>
    <mergeCell ref="A153:B153"/>
    <mergeCell ref="A141:B141"/>
    <mergeCell ref="A142:B142"/>
    <mergeCell ref="A143:B143"/>
    <mergeCell ref="A144:B144"/>
    <mergeCell ref="A147:B147"/>
    <mergeCell ref="A148:B148"/>
    <mergeCell ref="A149:B149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"/>
  <sheetViews>
    <sheetView showZeros="0" topLeftCell="A19" workbookViewId="0">
      <selection activeCell="M5" sqref="M5"/>
    </sheetView>
  </sheetViews>
  <sheetFormatPr defaultColWidth="8.7109375" defaultRowHeight="15" x14ac:dyDescent="0.25"/>
  <cols>
    <col min="1" max="1" width="7.5703125" style="1" customWidth="1"/>
    <col min="2" max="2" width="3.5703125" style="1" customWidth="1"/>
    <col min="3" max="4" width="8.7109375" style="1"/>
    <col min="5" max="5" width="17.85546875" style="1" bestFit="1" customWidth="1"/>
    <col min="6" max="6" width="5.42578125" style="1" customWidth="1"/>
    <col min="7" max="8" width="3.42578125" style="1" customWidth="1"/>
    <col min="9" max="9" width="3.5703125" style="1" customWidth="1"/>
    <col min="10" max="10" width="3.28515625" style="1" customWidth="1"/>
    <col min="11" max="11" width="3.85546875" style="1" customWidth="1"/>
    <col min="12" max="12" width="3.140625" style="1" customWidth="1"/>
    <col min="13" max="13" width="3.7109375" style="1" customWidth="1"/>
    <col min="14" max="14" width="2.85546875" style="1" customWidth="1"/>
    <col min="15" max="15" width="3.5703125" style="1" customWidth="1"/>
    <col min="16" max="16" width="4" style="1" customWidth="1"/>
    <col min="17" max="17" width="3.5703125" style="1" customWidth="1"/>
    <col min="18" max="18" width="3.42578125" style="1" customWidth="1"/>
    <col min="19" max="19" width="3.140625" style="1" customWidth="1"/>
    <col min="20" max="16384" width="8.7109375" style="1"/>
  </cols>
  <sheetData>
    <row r="1" spans="1:19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1" t="s">
        <v>522</v>
      </c>
      <c r="Q2" s="36"/>
      <c r="R2" s="36"/>
      <c r="S2" s="36"/>
    </row>
    <row r="3" spans="1:19" ht="35.450000000000003" customHeight="1" x14ac:dyDescent="0.25">
      <c r="A3" s="169" t="s">
        <v>286</v>
      </c>
      <c r="B3" s="169"/>
      <c r="C3" s="169"/>
      <c r="D3" s="169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19" x14ac:dyDescent="0.25">
      <c r="A4" s="53" t="s">
        <v>208</v>
      </c>
      <c r="B4" s="53"/>
      <c r="C4" s="171" t="str">
        <f>'Биланс стања'!C4:E4</f>
        <v>GEOFON AD TESLIĆ</v>
      </c>
      <c r="D4" s="171"/>
      <c r="E4" s="171"/>
      <c r="F4" s="1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x14ac:dyDescent="0.25">
      <c r="A5" s="171">
        <f>'Биланс стања'!A5:E5</f>
        <v>0</v>
      </c>
      <c r="B5" s="171"/>
      <c r="C5" s="171"/>
      <c r="D5" s="171"/>
      <c r="E5" s="171"/>
      <c r="F5" s="14"/>
      <c r="G5" s="14"/>
      <c r="H5" s="14"/>
      <c r="I5" s="14"/>
      <c r="J5" s="14"/>
      <c r="K5" s="14"/>
      <c r="L5" s="51"/>
      <c r="M5" s="51"/>
      <c r="N5" s="51"/>
      <c r="O5" s="51"/>
      <c r="P5" s="51"/>
      <c r="Q5" s="51"/>
      <c r="R5" s="51"/>
      <c r="S5" s="51"/>
    </row>
    <row r="6" spans="1:19" x14ac:dyDescent="0.25">
      <c r="A6" s="53" t="s">
        <v>290</v>
      </c>
      <c r="B6" s="53"/>
      <c r="C6" s="172" t="str">
        <f>'Биланс стања'!C6:E6</f>
        <v>ALEKSANDRA RAJKOVIĆA 20B</v>
      </c>
      <c r="D6" s="172"/>
      <c r="E6" s="172"/>
      <c r="F6" s="14"/>
      <c r="G6" s="14"/>
      <c r="H6" s="14"/>
      <c r="I6" s="14"/>
      <c r="J6" s="14"/>
      <c r="K6" s="14"/>
      <c r="L6" s="14"/>
      <c r="M6" s="20"/>
      <c r="N6" s="20"/>
      <c r="O6" s="20"/>
      <c r="P6" s="20"/>
      <c r="Q6" s="20"/>
      <c r="R6" s="20" t="s">
        <v>209</v>
      </c>
      <c r="S6" s="21"/>
    </row>
    <row r="7" spans="1:19" x14ac:dyDescent="0.25">
      <c r="A7" s="171">
        <f>'Биланс стања'!A7:E7</f>
        <v>0</v>
      </c>
      <c r="B7" s="171"/>
      <c r="C7" s="171"/>
      <c r="D7" s="171"/>
      <c r="E7" s="171"/>
      <c r="F7" s="14"/>
      <c r="G7" s="14"/>
      <c r="H7" s="14"/>
      <c r="I7" s="14"/>
      <c r="J7" s="14"/>
      <c r="K7" s="14"/>
      <c r="L7" s="14"/>
      <c r="M7" s="14"/>
      <c r="N7" s="14"/>
      <c r="O7" s="14"/>
      <c r="P7" s="55" t="str">
        <f>'Биланс стања'!P7</f>
        <v>0</v>
      </c>
      <c r="Q7" s="55" t="str">
        <f>'Биланс стања'!Q7</f>
        <v>0</v>
      </c>
      <c r="R7" s="55" t="str">
        <f>'Биланс стања'!R7</f>
        <v>0</v>
      </c>
      <c r="S7" s="55" t="str">
        <f>'Биланс стања'!S7</f>
        <v>0</v>
      </c>
    </row>
    <row r="8" spans="1:19" x14ac:dyDescent="0.25">
      <c r="A8" s="53" t="s">
        <v>210</v>
      </c>
      <c r="B8" s="53"/>
      <c r="C8" s="54"/>
      <c r="D8" s="54"/>
      <c r="E8" s="54"/>
      <c r="F8" s="14"/>
      <c r="G8" s="143"/>
      <c r="H8" s="143"/>
      <c r="I8" s="143"/>
      <c r="J8" s="143"/>
      <c r="K8" s="143"/>
      <c r="L8" s="20"/>
      <c r="M8" s="20"/>
      <c r="N8" s="20"/>
      <c r="O8" s="20"/>
      <c r="P8" s="20"/>
      <c r="Q8" s="20"/>
      <c r="R8" s="20" t="s">
        <v>211</v>
      </c>
      <c r="S8" s="21"/>
    </row>
    <row r="9" spans="1:19" x14ac:dyDescent="0.25">
      <c r="A9" s="171" t="str">
        <f>'Биланс стања'!A9:E9</f>
        <v>562099-0000195367</v>
      </c>
      <c r="B9" s="171"/>
      <c r="C9" s="171"/>
      <c r="D9" s="171"/>
      <c r="E9" s="171"/>
      <c r="F9" s="18"/>
      <c r="G9" s="55" t="str">
        <f>'Биланс стања'!G9</f>
        <v>4</v>
      </c>
      <c r="H9" s="55" t="str">
        <f>'Биланс стања'!H9</f>
        <v>4</v>
      </c>
      <c r="I9" s="55" t="str">
        <f>'Биланс стања'!I9</f>
        <v>0</v>
      </c>
      <c r="J9" s="55" t="str">
        <f>'Биланс стања'!J9</f>
        <v>1</v>
      </c>
      <c r="K9" s="55" t="str">
        <f>'Биланс стања'!K9</f>
        <v>2</v>
      </c>
      <c r="L9" s="55" t="str">
        <f>'Биланс стања'!L9</f>
        <v>9</v>
      </c>
      <c r="M9" s="55" t="str">
        <f>'Биланс стања'!M9</f>
        <v>1</v>
      </c>
      <c r="N9" s="55" t="str">
        <f>'Биланс стања'!N9</f>
        <v>5</v>
      </c>
      <c r="O9" s="55" t="str">
        <f>'Биланс стања'!O9</f>
        <v>4</v>
      </c>
      <c r="P9" s="55" t="str">
        <f>'Биланс стања'!P9</f>
        <v>0</v>
      </c>
      <c r="Q9" s="55" t="str">
        <f>'Биланс стања'!Q9</f>
        <v>0</v>
      </c>
      <c r="R9" s="55" t="str">
        <f>'Биланс стања'!R9</f>
        <v>0</v>
      </c>
      <c r="S9" s="55" t="str">
        <f>'Биланс стања'!S9</f>
        <v>6</v>
      </c>
    </row>
    <row r="10" spans="1:19" x14ac:dyDescent="0.25">
      <c r="A10" s="172">
        <f>'Биланс стања'!A10:E10</f>
        <v>0</v>
      </c>
      <c r="B10" s="172"/>
      <c r="C10" s="172"/>
      <c r="D10" s="172"/>
      <c r="E10" s="172"/>
      <c r="F10" s="14"/>
      <c r="G10" s="14"/>
      <c r="H10" s="14"/>
      <c r="I10" s="14"/>
      <c r="J10" s="14"/>
      <c r="K10" s="14"/>
      <c r="L10" s="14"/>
      <c r="M10" s="14"/>
      <c r="N10" s="20"/>
      <c r="O10" s="20"/>
      <c r="P10" s="20"/>
      <c r="Q10" s="20"/>
      <c r="R10" s="20" t="s">
        <v>212</v>
      </c>
      <c r="S10" s="21"/>
    </row>
    <row r="11" spans="1:19" x14ac:dyDescent="0.25">
      <c r="A11" s="172">
        <f>'Биланс стања'!A11:E11</f>
        <v>0</v>
      </c>
      <c r="B11" s="172"/>
      <c r="C11" s="172"/>
      <c r="D11" s="172"/>
      <c r="E11" s="17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x14ac:dyDescent="0.25">
      <c r="A12" s="172">
        <f>'Биланс стања'!A12:E12</f>
        <v>0</v>
      </c>
      <c r="B12" s="172"/>
      <c r="C12" s="172"/>
      <c r="D12" s="172"/>
      <c r="E12" s="172"/>
      <c r="F12" s="1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1:19" x14ac:dyDescent="0.25">
      <c r="A13" s="19"/>
      <c r="B13" s="19"/>
      <c r="C13" s="19"/>
      <c r="D13" s="19"/>
      <c r="E13" s="19"/>
      <c r="F13" s="1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20.25" x14ac:dyDescent="0.25">
      <c r="A14" s="19"/>
      <c r="B14" s="19"/>
      <c r="C14" s="19"/>
      <c r="D14" s="19"/>
      <c r="E14"/>
      <c r="F14" s="56" t="s">
        <v>550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ht="15.75" x14ac:dyDescent="0.25">
      <c r="A15" s="19"/>
      <c r="B15" s="19"/>
      <c r="C15" s="19"/>
      <c r="D15"/>
      <c r="E15" s="19"/>
      <c r="F15" s="57" t="s">
        <v>551</v>
      </c>
      <c r="G15" s="19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x14ac:dyDescent="0.25">
      <c r="A16" s="19"/>
      <c r="B16" s="19"/>
      <c r="C16" s="19"/>
      <c r="D16" s="19" t="s">
        <v>552</v>
      </c>
      <c r="E16" s="52"/>
      <c r="F16" s="25" t="s">
        <v>553</v>
      </c>
      <c r="G16" s="174"/>
      <c r="H16" s="102"/>
      <c r="I16" s="102"/>
      <c r="J16" s="102"/>
      <c r="K16" s="102"/>
      <c r="L16" s="25" t="s">
        <v>289</v>
      </c>
      <c r="M16" s="25"/>
      <c r="N16" s="14"/>
      <c r="O16" s="14"/>
      <c r="P16" s="14"/>
      <c r="Q16" s="14"/>
      <c r="R16" s="14"/>
      <c r="S16" s="15"/>
    </row>
    <row r="17" spans="1:19" x14ac:dyDescent="0.25">
      <c r="A17" s="19"/>
      <c r="B17" s="19"/>
      <c r="C17" s="19"/>
      <c r="D17" s="19"/>
      <c r="E17" s="19"/>
      <c r="F17" s="1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19" x14ac:dyDescent="0.25">
      <c r="A18"/>
      <c r="B18"/>
      <c r="C18"/>
      <c r="D18"/>
      <c r="E18"/>
      <c r="F18"/>
      <c r="G18"/>
      <c r="H18"/>
      <c r="I18"/>
      <c r="J18" s="24"/>
      <c r="K18"/>
      <c r="L18" s="24"/>
      <c r="M18"/>
      <c r="N18" s="24"/>
      <c r="O18" s="24" t="s">
        <v>709</v>
      </c>
      <c r="P18" s="24"/>
      <c r="Q18" s="24"/>
      <c r="R18"/>
      <c r="S18"/>
    </row>
    <row r="19" spans="1:19" x14ac:dyDescent="0.25">
      <c r="A19" s="170" t="s">
        <v>534</v>
      </c>
      <c r="B19" s="170"/>
      <c r="C19" s="170" t="s">
        <v>304</v>
      </c>
      <c r="D19" s="170"/>
      <c r="E19" s="170"/>
      <c r="F19" s="173" t="s">
        <v>5</v>
      </c>
      <c r="G19" s="173"/>
      <c r="H19" s="173" t="s">
        <v>6</v>
      </c>
      <c r="I19" s="173"/>
      <c r="J19" s="173"/>
      <c r="K19" s="155" t="s">
        <v>307</v>
      </c>
      <c r="L19" s="155"/>
      <c r="M19" s="155"/>
      <c r="N19" s="155"/>
      <c r="O19" s="155"/>
      <c r="P19" s="155"/>
      <c r="Q19" s="155"/>
      <c r="R19" s="155"/>
      <c r="S19" s="155"/>
    </row>
    <row r="20" spans="1:19" ht="24.6" customHeight="1" x14ac:dyDescent="0.25">
      <c r="A20" s="170"/>
      <c r="B20" s="170"/>
      <c r="C20" s="170"/>
      <c r="D20" s="170"/>
      <c r="E20" s="170"/>
      <c r="F20" s="173"/>
      <c r="G20" s="173"/>
      <c r="H20" s="173"/>
      <c r="I20" s="173"/>
      <c r="J20" s="173"/>
      <c r="K20" s="170" t="s">
        <v>306</v>
      </c>
      <c r="L20" s="170"/>
      <c r="M20" s="170"/>
      <c r="N20" s="170"/>
      <c r="O20" s="170"/>
      <c r="P20" s="170" t="s">
        <v>305</v>
      </c>
      <c r="Q20" s="170"/>
      <c r="R20" s="170"/>
      <c r="S20" s="170"/>
    </row>
    <row r="21" spans="1:19" x14ac:dyDescent="0.25">
      <c r="A21" s="155">
        <v>1</v>
      </c>
      <c r="B21" s="155"/>
      <c r="C21" s="155">
        <v>2</v>
      </c>
      <c r="D21" s="155"/>
      <c r="E21" s="155"/>
      <c r="F21" s="155">
        <v>3</v>
      </c>
      <c r="G21" s="155"/>
      <c r="H21" s="155">
        <v>4</v>
      </c>
      <c r="I21" s="155"/>
      <c r="J21" s="155"/>
      <c r="K21" s="155">
        <v>5</v>
      </c>
      <c r="L21" s="155"/>
      <c r="M21" s="155"/>
      <c r="N21" s="155"/>
      <c r="O21" s="155"/>
      <c r="P21" s="155">
        <v>6</v>
      </c>
      <c r="Q21" s="155"/>
      <c r="R21" s="155"/>
      <c r="S21" s="155"/>
    </row>
    <row r="22" spans="1:19" s="2" customFormat="1" ht="29.1" customHeight="1" x14ac:dyDescent="0.2">
      <c r="A22" s="117" t="s">
        <v>523</v>
      </c>
      <c r="B22" s="117"/>
      <c r="C22" s="177" t="s">
        <v>524</v>
      </c>
      <c r="D22" s="177"/>
      <c r="E22" s="177"/>
      <c r="F22" s="178">
        <v>400</v>
      </c>
      <c r="G22" s="178"/>
      <c r="H22" s="179"/>
      <c r="I22" s="179"/>
      <c r="J22" s="179"/>
      <c r="K22" s="175">
        <f>IF(('Биланс успјеха'!K137:O137)&gt;0,'Биланс успјеха'!K137:O137,-'Биланс успјеха'!K138:O138)</f>
        <v>2011</v>
      </c>
      <c r="L22" s="175"/>
      <c r="M22" s="175"/>
      <c r="N22" s="175"/>
      <c r="O22" s="175"/>
      <c r="P22" s="175">
        <f>IF(('Биланс успјеха'!P137:S137)&gt;0,'Биланс успјеха'!P137:S137,-'Биланс успјеха'!P138:S138)</f>
        <v>2954</v>
      </c>
      <c r="Q22" s="175"/>
      <c r="R22" s="175"/>
      <c r="S22" s="175"/>
    </row>
    <row r="23" spans="1:19" s="2" customFormat="1" ht="42" customHeight="1" x14ac:dyDescent="0.2">
      <c r="A23" s="117"/>
      <c r="B23" s="117"/>
      <c r="C23" s="123" t="s">
        <v>536</v>
      </c>
      <c r="D23" s="123"/>
      <c r="E23" s="123"/>
      <c r="F23" s="178">
        <v>401</v>
      </c>
      <c r="G23" s="178"/>
      <c r="H23" s="179"/>
      <c r="I23" s="179"/>
      <c r="J23" s="179"/>
      <c r="K23" s="175">
        <f>K24+K25+K26+K27+K28+K29</f>
        <v>0</v>
      </c>
      <c r="L23" s="175"/>
      <c r="M23" s="175"/>
      <c r="N23" s="175"/>
      <c r="O23" s="175"/>
      <c r="P23" s="175">
        <f>P24+P25+P26+P27+P28+P29</f>
        <v>0</v>
      </c>
      <c r="Q23" s="175"/>
      <c r="R23" s="175"/>
      <c r="S23" s="175"/>
    </row>
    <row r="24" spans="1:19" s="2" customFormat="1" ht="48" customHeight="1" x14ac:dyDescent="0.2">
      <c r="A24" s="117" t="s">
        <v>525</v>
      </c>
      <c r="B24" s="117"/>
      <c r="C24" s="123" t="s">
        <v>535</v>
      </c>
      <c r="D24" s="123" t="s">
        <v>535</v>
      </c>
      <c r="E24" s="123" t="s">
        <v>535</v>
      </c>
      <c r="F24" s="178">
        <v>402</v>
      </c>
      <c r="G24" s="178"/>
      <c r="H24" s="179"/>
      <c r="I24" s="179"/>
      <c r="J24" s="179"/>
      <c r="K24" s="176"/>
      <c r="L24" s="176"/>
      <c r="M24" s="176"/>
      <c r="N24" s="176"/>
      <c r="O24" s="176"/>
      <c r="P24" s="176"/>
      <c r="Q24" s="176"/>
      <c r="R24" s="176"/>
      <c r="S24" s="176"/>
    </row>
    <row r="25" spans="1:19" s="2" customFormat="1" ht="31.5" customHeight="1" x14ac:dyDescent="0.2">
      <c r="A25" s="117" t="s">
        <v>526</v>
      </c>
      <c r="B25" s="117"/>
      <c r="C25" s="123" t="s">
        <v>537</v>
      </c>
      <c r="D25" s="123" t="s">
        <v>537</v>
      </c>
      <c r="E25" s="123" t="s">
        <v>537</v>
      </c>
      <c r="F25" s="178">
        <v>403</v>
      </c>
      <c r="G25" s="178"/>
      <c r="H25" s="179"/>
      <c r="I25" s="179"/>
      <c r="J25" s="179"/>
      <c r="K25" s="176"/>
      <c r="L25" s="176"/>
      <c r="M25" s="176"/>
      <c r="N25" s="176"/>
      <c r="O25" s="176"/>
      <c r="P25" s="176"/>
      <c r="Q25" s="176"/>
      <c r="R25" s="176"/>
      <c r="S25" s="176"/>
    </row>
    <row r="26" spans="1:19" s="2" customFormat="1" ht="43.5" customHeight="1" x14ac:dyDescent="0.2">
      <c r="A26" s="117"/>
      <c r="B26" s="117"/>
      <c r="C26" s="123" t="s">
        <v>538</v>
      </c>
      <c r="D26" s="123" t="s">
        <v>538</v>
      </c>
      <c r="E26" s="123" t="s">
        <v>538</v>
      </c>
      <c r="F26" s="178">
        <v>404</v>
      </c>
      <c r="G26" s="178"/>
      <c r="H26" s="179"/>
      <c r="I26" s="179"/>
      <c r="J26" s="179"/>
      <c r="K26" s="176"/>
      <c r="L26" s="176"/>
      <c r="M26" s="176"/>
      <c r="N26" s="176"/>
      <c r="O26" s="176"/>
      <c r="P26" s="176"/>
      <c r="Q26" s="176"/>
      <c r="R26" s="176"/>
      <c r="S26" s="176"/>
    </row>
    <row r="27" spans="1:19" s="2" customFormat="1" ht="42.6" customHeight="1" x14ac:dyDescent="0.2">
      <c r="A27" s="117"/>
      <c r="B27" s="117"/>
      <c r="C27" s="123" t="s">
        <v>539</v>
      </c>
      <c r="D27" s="123" t="s">
        <v>539</v>
      </c>
      <c r="E27" s="123" t="s">
        <v>539</v>
      </c>
      <c r="F27" s="178">
        <v>405</v>
      </c>
      <c r="G27" s="178"/>
      <c r="H27" s="179"/>
      <c r="I27" s="179"/>
      <c r="J27" s="179"/>
      <c r="K27" s="176"/>
      <c r="L27" s="176"/>
      <c r="M27" s="176"/>
      <c r="N27" s="176"/>
      <c r="O27" s="176"/>
      <c r="P27" s="176"/>
      <c r="Q27" s="176"/>
      <c r="R27" s="176"/>
      <c r="S27" s="176"/>
    </row>
    <row r="28" spans="1:19" s="2" customFormat="1" ht="33" customHeight="1" x14ac:dyDescent="0.2">
      <c r="A28" s="117" t="s">
        <v>527</v>
      </c>
      <c r="B28" s="117"/>
      <c r="C28" s="123" t="s">
        <v>540</v>
      </c>
      <c r="D28" s="123" t="s">
        <v>540</v>
      </c>
      <c r="E28" s="123" t="s">
        <v>540</v>
      </c>
      <c r="F28" s="178">
        <v>406</v>
      </c>
      <c r="G28" s="178"/>
      <c r="H28" s="179"/>
      <c r="I28" s="179"/>
      <c r="J28" s="179"/>
      <c r="K28" s="176"/>
      <c r="L28" s="176"/>
      <c r="M28" s="176"/>
      <c r="N28" s="176"/>
      <c r="O28" s="176"/>
      <c r="P28" s="176"/>
      <c r="Q28" s="176"/>
      <c r="R28" s="176"/>
      <c r="S28" s="176"/>
    </row>
    <row r="29" spans="1:19" s="2" customFormat="1" ht="30.95" customHeight="1" x14ac:dyDescent="0.2">
      <c r="A29" s="117"/>
      <c r="B29" s="117"/>
      <c r="C29" s="123" t="s">
        <v>541</v>
      </c>
      <c r="D29" s="123" t="s">
        <v>541</v>
      </c>
      <c r="E29" s="123" t="s">
        <v>541</v>
      </c>
      <c r="F29" s="178">
        <v>407</v>
      </c>
      <c r="G29" s="178"/>
      <c r="H29" s="179"/>
      <c r="I29" s="179"/>
      <c r="J29" s="179"/>
      <c r="K29" s="176"/>
      <c r="L29" s="176"/>
      <c r="M29" s="176"/>
      <c r="N29" s="176"/>
      <c r="O29" s="176"/>
      <c r="P29" s="176"/>
      <c r="Q29" s="176"/>
      <c r="R29" s="176"/>
      <c r="S29" s="176"/>
    </row>
    <row r="30" spans="1:19" s="2" customFormat="1" ht="41.1" customHeight="1" x14ac:dyDescent="0.2">
      <c r="A30" s="117"/>
      <c r="B30" s="117"/>
      <c r="C30" s="123" t="s">
        <v>542</v>
      </c>
      <c r="D30" s="123" t="s">
        <v>542</v>
      </c>
      <c r="E30" s="123" t="s">
        <v>542</v>
      </c>
      <c r="F30" s="178">
        <v>408</v>
      </c>
      <c r="G30" s="178"/>
      <c r="H30" s="179"/>
      <c r="I30" s="179"/>
      <c r="J30" s="179"/>
      <c r="K30" s="175">
        <f>K31+K32+K33+K34+K35+K36</f>
        <v>0</v>
      </c>
      <c r="L30" s="175"/>
      <c r="M30" s="175"/>
      <c r="N30" s="175"/>
      <c r="O30" s="175"/>
      <c r="P30" s="175">
        <f>P31+P32+P33+P34+P35+P36</f>
        <v>0</v>
      </c>
      <c r="Q30" s="175"/>
      <c r="R30" s="175"/>
      <c r="S30" s="175"/>
    </row>
    <row r="31" spans="1:19" s="2" customFormat="1" ht="39.950000000000003" customHeight="1" x14ac:dyDescent="0.2">
      <c r="A31" s="117" t="s">
        <v>528</v>
      </c>
      <c r="B31" s="117"/>
      <c r="C31" s="123" t="s">
        <v>543</v>
      </c>
      <c r="D31" s="123" t="s">
        <v>543</v>
      </c>
      <c r="E31" s="123" t="s">
        <v>543</v>
      </c>
      <c r="F31" s="178">
        <v>409</v>
      </c>
      <c r="G31" s="178"/>
      <c r="H31" s="179"/>
      <c r="I31" s="179"/>
      <c r="J31" s="179"/>
      <c r="K31" s="176"/>
      <c r="L31" s="176"/>
      <c r="M31" s="176"/>
      <c r="N31" s="176"/>
      <c r="O31" s="176"/>
      <c r="P31" s="176"/>
      <c r="Q31" s="176"/>
      <c r="R31" s="176"/>
      <c r="S31" s="176"/>
    </row>
    <row r="32" spans="1:19" s="2" customFormat="1" ht="39.950000000000003" customHeight="1" x14ac:dyDescent="0.2">
      <c r="A32" s="117" t="s">
        <v>525</v>
      </c>
      <c r="B32" s="117"/>
      <c r="C32" s="123" t="s">
        <v>544</v>
      </c>
      <c r="D32" s="123" t="s">
        <v>544</v>
      </c>
      <c r="E32" s="123" t="s">
        <v>544</v>
      </c>
      <c r="F32" s="178">
        <v>410</v>
      </c>
      <c r="G32" s="178"/>
      <c r="H32" s="179"/>
      <c r="I32" s="179"/>
      <c r="J32" s="179"/>
      <c r="K32" s="176"/>
      <c r="L32" s="176"/>
      <c r="M32" s="176"/>
      <c r="N32" s="176"/>
      <c r="O32" s="176"/>
      <c r="P32" s="176"/>
      <c r="Q32" s="176"/>
      <c r="R32" s="176"/>
      <c r="S32" s="176"/>
    </row>
    <row r="33" spans="1:19" s="2" customFormat="1" ht="30" customHeight="1" x14ac:dyDescent="0.2">
      <c r="A33" s="117" t="s">
        <v>529</v>
      </c>
      <c r="B33" s="117"/>
      <c r="C33" s="123" t="s">
        <v>545</v>
      </c>
      <c r="D33" s="123" t="s">
        <v>545</v>
      </c>
      <c r="E33" s="123" t="s">
        <v>545</v>
      </c>
      <c r="F33" s="178">
        <v>411</v>
      </c>
      <c r="G33" s="178"/>
      <c r="H33" s="179"/>
      <c r="I33" s="179"/>
      <c r="J33" s="179"/>
      <c r="K33" s="176"/>
      <c r="L33" s="176"/>
      <c r="M33" s="176"/>
      <c r="N33" s="176"/>
      <c r="O33" s="176"/>
      <c r="P33" s="176"/>
      <c r="Q33" s="176"/>
      <c r="R33" s="176"/>
      <c r="S33" s="176"/>
    </row>
    <row r="34" spans="1:19" s="2" customFormat="1" ht="41.1" customHeight="1" x14ac:dyDescent="0.2">
      <c r="A34" s="117"/>
      <c r="B34" s="117"/>
      <c r="C34" s="123" t="s">
        <v>546</v>
      </c>
      <c r="D34" s="123" t="s">
        <v>546</v>
      </c>
      <c r="E34" s="123" t="s">
        <v>546</v>
      </c>
      <c r="F34" s="178">
        <v>412</v>
      </c>
      <c r="G34" s="178"/>
      <c r="H34" s="179"/>
      <c r="I34" s="179"/>
      <c r="J34" s="179"/>
      <c r="K34" s="176"/>
      <c r="L34" s="176"/>
      <c r="M34" s="176"/>
      <c r="N34" s="176"/>
      <c r="O34" s="176"/>
      <c r="P34" s="176"/>
      <c r="Q34" s="176"/>
      <c r="R34" s="176"/>
      <c r="S34" s="176"/>
    </row>
    <row r="35" spans="1:19" s="2" customFormat="1" ht="27.95" customHeight="1" x14ac:dyDescent="0.2">
      <c r="A35" s="117" t="s">
        <v>529</v>
      </c>
      <c r="B35" s="117"/>
      <c r="C35" s="123" t="s">
        <v>547</v>
      </c>
      <c r="D35" s="123" t="s">
        <v>547</v>
      </c>
      <c r="E35" s="123" t="s">
        <v>547</v>
      </c>
      <c r="F35" s="178">
        <v>413</v>
      </c>
      <c r="G35" s="178"/>
      <c r="H35" s="179"/>
      <c r="I35" s="179"/>
      <c r="J35" s="179"/>
      <c r="K35" s="176"/>
      <c r="L35" s="176"/>
      <c r="M35" s="176"/>
      <c r="N35" s="176"/>
      <c r="O35" s="176"/>
      <c r="P35" s="176"/>
      <c r="Q35" s="176"/>
      <c r="R35" s="176"/>
      <c r="S35" s="176"/>
    </row>
    <row r="36" spans="1:19" s="2" customFormat="1" ht="25.5" customHeight="1" x14ac:dyDescent="0.2">
      <c r="A36" s="117"/>
      <c r="B36" s="117"/>
      <c r="C36" s="123" t="s">
        <v>548</v>
      </c>
      <c r="D36" s="123" t="s">
        <v>548</v>
      </c>
      <c r="E36" s="123" t="s">
        <v>548</v>
      </c>
      <c r="F36" s="178">
        <v>414</v>
      </c>
      <c r="G36" s="178"/>
      <c r="H36" s="179"/>
      <c r="I36" s="179"/>
      <c r="J36" s="179"/>
      <c r="K36" s="176"/>
      <c r="L36" s="176"/>
      <c r="M36" s="176"/>
      <c r="N36" s="176"/>
      <c r="O36" s="176"/>
      <c r="P36" s="176"/>
      <c r="Q36" s="176"/>
      <c r="R36" s="176"/>
      <c r="S36" s="176"/>
    </row>
    <row r="37" spans="1:19" s="2" customFormat="1" ht="33" customHeight="1" x14ac:dyDescent="0.2">
      <c r="A37" s="117"/>
      <c r="B37" s="117"/>
      <c r="C37" s="123" t="s">
        <v>549</v>
      </c>
      <c r="D37" s="123" t="s">
        <v>530</v>
      </c>
      <c r="E37" s="123" t="s">
        <v>530</v>
      </c>
      <c r="F37" s="178">
        <v>415</v>
      </c>
      <c r="G37" s="178"/>
      <c r="H37" s="179"/>
      <c r="I37" s="179"/>
      <c r="J37" s="179"/>
      <c r="K37" s="175">
        <f>K23+K30</f>
        <v>0</v>
      </c>
      <c r="L37" s="175"/>
      <c r="M37" s="175"/>
      <c r="N37" s="175"/>
      <c r="O37" s="175"/>
      <c r="P37" s="175">
        <f>P23+P30</f>
        <v>0</v>
      </c>
      <c r="Q37" s="175"/>
      <c r="R37" s="175"/>
      <c r="S37" s="175"/>
    </row>
    <row r="38" spans="1:19" s="2" customFormat="1" ht="9.9499999999999993" customHeight="1" x14ac:dyDescent="0.2">
      <c r="A38" s="117"/>
      <c r="B38" s="117"/>
      <c r="C38" s="123"/>
      <c r="D38" s="123"/>
      <c r="E38" s="123"/>
      <c r="F38" s="178"/>
      <c r="G38" s="178"/>
      <c r="H38" s="179"/>
      <c r="I38" s="179"/>
      <c r="J38" s="179"/>
      <c r="K38" s="176"/>
      <c r="L38" s="176"/>
      <c r="M38" s="176"/>
      <c r="N38" s="176"/>
      <c r="O38" s="176"/>
      <c r="P38" s="176"/>
      <c r="Q38" s="176"/>
      <c r="R38" s="176"/>
      <c r="S38" s="176"/>
    </row>
    <row r="39" spans="1:19" s="2" customFormat="1" ht="27.95" customHeight="1" x14ac:dyDescent="0.2">
      <c r="A39" s="117"/>
      <c r="B39" s="117"/>
      <c r="C39" s="123" t="s">
        <v>531</v>
      </c>
      <c r="D39" s="123" t="s">
        <v>531</v>
      </c>
      <c r="E39" s="123" t="s">
        <v>531</v>
      </c>
      <c r="F39" s="178">
        <v>416</v>
      </c>
      <c r="G39" s="178"/>
      <c r="H39" s="179"/>
      <c r="I39" s="179"/>
      <c r="J39" s="179"/>
      <c r="K39" s="175">
        <f>K22+K37</f>
        <v>2011</v>
      </c>
      <c r="L39" s="175"/>
      <c r="M39" s="175"/>
      <c r="N39" s="175"/>
      <c r="O39" s="175"/>
      <c r="P39" s="175">
        <f>P22+P37</f>
        <v>2954</v>
      </c>
      <c r="Q39" s="175"/>
      <c r="R39" s="175"/>
      <c r="S39" s="175"/>
    </row>
    <row r="40" spans="1:19" s="2" customFormat="1" ht="12.75" x14ac:dyDescent="0.2">
      <c r="A40" s="117"/>
      <c r="B40" s="117"/>
      <c r="C40" s="123"/>
      <c r="D40" s="123"/>
      <c r="E40" s="123"/>
      <c r="F40" s="185"/>
      <c r="G40" s="185"/>
      <c r="H40" s="179"/>
      <c r="I40" s="179"/>
      <c r="J40" s="179"/>
      <c r="K40" s="176"/>
      <c r="L40" s="176"/>
      <c r="M40" s="176"/>
      <c r="N40" s="176"/>
      <c r="O40" s="176"/>
      <c r="P40" s="176"/>
      <c r="Q40" s="176"/>
      <c r="R40" s="176"/>
      <c r="S40" s="176"/>
    </row>
    <row r="41" spans="1:19" s="2" customFormat="1" ht="27.6" customHeight="1" x14ac:dyDescent="0.2">
      <c r="A41" s="117"/>
      <c r="B41" s="117"/>
      <c r="C41" s="123" t="s">
        <v>532</v>
      </c>
      <c r="D41" s="123" t="s">
        <v>532</v>
      </c>
      <c r="E41" s="123" t="s">
        <v>532</v>
      </c>
      <c r="F41" s="178">
        <v>417</v>
      </c>
      <c r="G41" s="178"/>
      <c r="H41" s="179"/>
      <c r="I41" s="179"/>
      <c r="J41" s="179"/>
      <c r="K41" s="176"/>
      <c r="L41" s="176"/>
      <c r="M41" s="176"/>
      <c r="N41" s="176"/>
      <c r="O41" s="176"/>
      <c r="P41" s="176"/>
      <c r="Q41" s="176"/>
      <c r="R41" s="176"/>
      <c r="S41" s="176"/>
    </row>
    <row r="42" spans="1:19" s="2" customFormat="1" ht="33.6" customHeight="1" x14ac:dyDescent="0.2">
      <c r="A42" s="117"/>
      <c r="B42" s="117"/>
      <c r="C42" s="123" t="s">
        <v>533</v>
      </c>
      <c r="D42" s="123" t="s">
        <v>533</v>
      </c>
      <c r="E42" s="123" t="s">
        <v>533</v>
      </c>
      <c r="F42" s="178">
        <v>418</v>
      </c>
      <c r="G42" s="178"/>
      <c r="H42" s="179"/>
      <c r="I42" s="179"/>
      <c r="J42" s="179"/>
      <c r="K42" s="176"/>
      <c r="L42" s="176"/>
      <c r="M42" s="176"/>
      <c r="N42" s="176"/>
      <c r="O42" s="176"/>
      <c r="P42" s="176"/>
      <c r="Q42" s="176"/>
      <c r="R42" s="176"/>
      <c r="S42" s="176"/>
    </row>
    <row r="43" spans="1:19" s="2" customFormat="1" ht="12.75" x14ac:dyDescent="0.2">
      <c r="A43" s="117"/>
      <c r="B43" s="117"/>
      <c r="C43" s="123"/>
      <c r="D43" s="123"/>
      <c r="E43" s="123"/>
      <c r="F43" s="180"/>
      <c r="G43" s="180"/>
      <c r="H43" s="184"/>
      <c r="I43" s="184"/>
      <c r="J43" s="184"/>
      <c r="K43" s="183"/>
      <c r="L43" s="183"/>
      <c r="M43" s="183"/>
      <c r="N43" s="183"/>
      <c r="O43" s="183"/>
      <c r="P43" s="183"/>
      <c r="Q43" s="183"/>
      <c r="R43" s="183"/>
      <c r="S43" s="183"/>
    </row>
    <row r="44" spans="1:1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32"/>
      <c r="B45" s="32"/>
      <c r="C45" s="32"/>
      <c r="D45" s="32"/>
      <c r="E45" s="32"/>
      <c r="F45" s="181" t="s">
        <v>282</v>
      </c>
      <c r="G45" s="181"/>
      <c r="H45" s="181"/>
      <c r="I45" s="181"/>
      <c r="J45" s="181"/>
      <c r="K45" s="181"/>
      <c r="L45"/>
      <c r="M45" s="182" t="s">
        <v>283</v>
      </c>
      <c r="N45" s="182"/>
      <c r="O45" s="182"/>
      <c r="P45" s="182"/>
      <c r="Q45" s="182"/>
      <c r="R45" s="182"/>
      <c r="S45" s="182"/>
    </row>
    <row r="46" spans="1:19" x14ac:dyDescent="0.25">
      <c r="A46" s="32" t="s">
        <v>280</v>
      </c>
      <c r="B46" s="32"/>
      <c r="C46" s="32"/>
      <c r="D46" s="32"/>
      <c r="E46" s="32"/>
      <c r="F46" s="32"/>
      <c r="G46" s="32"/>
      <c r="H46" s="32"/>
      <c r="I46" s="32"/>
      <c r="J46" s="32"/>
      <c r="K46" s="58" t="s">
        <v>711</v>
      </c>
      <c r="L46" s="50" t="s">
        <v>712</v>
      </c>
      <c r="M46" s="32"/>
      <c r="N46" s="32"/>
      <c r="O46" s="32"/>
      <c r="P46" s="32"/>
      <c r="Q46" s="32"/>
      <c r="R46" s="32"/>
      <c r="S46" s="32"/>
    </row>
    <row r="47" spans="1:19" x14ac:dyDescent="0.25">
      <c r="A47" s="32" t="s">
        <v>554</v>
      </c>
      <c r="B47" s="98"/>
      <c r="C47" s="98"/>
      <c r="D47" s="98"/>
      <c r="E47" s="32"/>
      <c r="F47" s="98"/>
      <c r="G47" s="98"/>
      <c r="H47" s="98"/>
      <c r="I47" s="98"/>
      <c r="J47" s="98"/>
      <c r="K47" s="32"/>
      <c r="L47" s="32"/>
      <c r="M47" s="98"/>
      <c r="N47" s="98"/>
      <c r="O47" s="98"/>
      <c r="P47" s="98"/>
      <c r="Q47" s="98"/>
      <c r="R47" s="98"/>
      <c r="S47" s="98"/>
    </row>
    <row r="48" spans="1:19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33.6" customHeight="1" x14ac:dyDescent="0.25">
      <c r="A49" s="32"/>
      <c r="B49" s="32"/>
      <c r="C49" s="32"/>
      <c r="D49" s="32"/>
      <c r="E49" s="32"/>
      <c r="F49" s="163" t="s">
        <v>285</v>
      </c>
      <c r="G49" s="163"/>
      <c r="H49" s="163"/>
      <c r="I49" s="163"/>
      <c r="J49" s="163"/>
      <c r="K49" s="163"/>
      <c r="L49" s="32"/>
      <c r="M49" s="165" t="s">
        <v>284</v>
      </c>
      <c r="N49" s="165"/>
      <c r="O49" s="165"/>
      <c r="P49" s="165"/>
      <c r="Q49" s="165"/>
      <c r="R49" s="165"/>
      <c r="S49" s="165"/>
    </row>
  </sheetData>
  <sheetProtection sheet="1" objects="1" scenarios="1"/>
  <mergeCells count="163">
    <mergeCell ref="B47:D47"/>
    <mergeCell ref="M47:S47"/>
    <mergeCell ref="F45:K45"/>
    <mergeCell ref="M45:S45"/>
    <mergeCell ref="P39:S39"/>
    <mergeCell ref="P40:S40"/>
    <mergeCell ref="P41:S41"/>
    <mergeCell ref="P42:S42"/>
    <mergeCell ref="P43:S43"/>
    <mergeCell ref="K39:O39"/>
    <mergeCell ref="K40:O40"/>
    <mergeCell ref="K41:O41"/>
    <mergeCell ref="K42:O42"/>
    <mergeCell ref="K43:O43"/>
    <mergeCell ref="H40:J40"/>
    <mergeCell ref="H41:J41"/>
    <mergeCell ref="H42:J42"/>
    <mergeCell ref="H43:J43"/>
    <mergeCell ref="F39:G39"/>
    <mergeCell ref="F40:G40"/>
    <mergeCell ref="F41:G41"/>
    <mergeCell ref="C39:E39"/>
    <mergeCell ref="C40:E40"/>
    <mergeCell ref="A40:B40"/>
    <mergeCell ref="F49:K49"/>
    <mergeCell ref="M49:S49"/>
    <mergeCell ref="K36:O36"/>
    <mergeCell ref="K37:O37"/>
    <mergeCell ref="K38:O38"/>
    <mergeCell ref="H39:J39"/>
    <mergeCell ref="H33:J33"/>
    <mergeCell ref="H34:J34"/>
    <mergeCell ref="H35:J35"/>
    <mergeCell ref="H36:J36"/>
    <mergeCell ref="H37:J37"/>
    <mergeCell ref="H38:J38"/>
    <mergeCell ref="F47:J47"/>
    <mergeCell ref="A41:B41"/>
    <mergeCell ref="A42:B42"/>
    <mergeCell ref="A43:B43"/>
    <mergeCell ref="F22:G22"/>
    <mergeCell ref="F23:G23"/>
    <mergeCell ref="F24:G24"/>
    <mergeCell ref="F25:G25"/>
    <mergeCell ref="F26:G26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F35:G35"/>
    <mergeCell ref="F36:G36"/>
    <mergeCell ref="F37:G37"/>
    <mergeCell ref="A22:B22"/>
    <mergeCell ref="A23:B23"/>
    <mergeCell ref="A24:B24"/>
    <mergeCell ref="A25:B25"/>
    <mergeCell ref="A26:B26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H25:J25"/>
    <mergeCell ref="K22:O22"/>
    <mergeCell ref="K23:O23"/>
    <mergeCell ref="H22:J22"/>
    <mergeCell ref="H23:J23"/>
    <mergeCell ref="H24:J24"/>
    <mergeCell ref="C41:E41"/>
    <mergeCell ref="C42:E42"/>
    <mergeCell ref="C43:E43"/>
    <mergeCell ref="C37:E37"/>
    <mergeCell ref="C38:E38"/>
    <mergeCell ref="F43:G43"/>
    <mergeCell ref="F33:G33"/>
    <mergeCell ref="H27:J27"/>
    <mergeCell ref="H28:J28"/>
    <mergeCell ref="H29:J29"/>
    <mergeCell ref="H30:J30"/>
    <mergeCell ref="C26:E26"/>
    <mergeCell ref="H26:J26"/>
    <mergeCell ref="C32:E32"/>
    <mergeCell ref="P26:S26"/>
    <mergeCell ref="F42:G42"/>
    <mergeCell ref="F28:G28"/>
    <mergeCell ref="F29:G29"/>
    <mergeCell ref="F30:G30"/>
    <mergeCell ref="F31:G31"/>
    <mergeCell ref="F32:G32"/>
    <mergeCell ref="H31:J31"/>
    <mergeCell ref="H32:J32"/>
    <mergeCell ref="K33:O33"/>
    <mergeCell ref="K34:O34"/>
    <mergeCell ref="K35:O35"/>
    <mergeCell ref="F38:G38"/>
    <mergeCell ref="F34:G34"/>
    <mergeCell ref="F27:G27"/>
    <mergeCell ref="P27:S27"/>
    <mergeCell ref="P28:S28"/>
    <mergeCell ref="P29:S29"/>
    <mergeCell ref="P30:S30"/>
    <mergeCell ref="P31:S31"/>
    <mergeCell ref="P32:S32"/>
    <mergeCell ref="P22:S22"/>
    <mergeCell ref="P23:S23"/>
    <mergeCell ref="P24:S24"/>
    <mergeCell ref="P25:S25"/>
    <mergeCell ref="A39:B39"/>
    <mergeCell ref="K24:O24"/>
    <mergeCell ref="K25:O25"/>
    <mergeCell ref="K26:O26"/>
    <mergeCell ref="P33:S33"/>
    <mergeCell ref="P34:S34"/>
    <mergeCell ref="P35:S35"/>
    <mergeCell ref="P36:S36"/>
    <mergeCell ref="K27:O27"/>
    <mergeCell ref="K28:O28"/>
    <mergeCell ref="K29:O29"/>
    <mergeCell ref="K30:O30"/>
    <mergeCell ref="K31:O31"/>
    <mergeCell ref="K32:O32"/>
    <mergeCell ref="P37:S37"/>
    <mergeCell ref="P38:S38"/>
    <mergeCell ref="C22:E22"/>
    <mergeCell ref="C23:E23"/>
    <mergeCell ref="C24:E24"/>
    <mergeCell ref="C25:E25"/>
    <mergeCell ref="A3:D3"/>
    <mergeCell ref="A19:B20"/>
    <mergeCell ref="C19:E20"/>
    <mergeCell ref="C4:E4"/>
    <mergeCell ref="A5:E5"/>
    <mergeCell ref="C6:E6"/>
    <mergeCell ref="A7:E7"/>
    <mergeCell ref="G8:K8"/>
    <mergeCell ref="A21:B21"/>
    <mergeCell ref="C21:E21"/>
    <mergeCell ref="F21:G21"/>
    <mergeCell ref="H21:J21"/>
    <mergeCell ref="K21:O21"/>
    <mergeCell ref="A9:E9"/>
    <mergeCell ref="A10:E10"/>
    <mergeCell ref="A11:E11"/>
    <mergeCell ref="A12:E12"/>
    <mergeCell ref="F19:G20"/>
    <mergeCell ref="H19:J20"/>
    <mergeCell ref="K19:S19"/>
    <mergeCell ref="K20:O20"/>
    <mergeCell ref="P20:S20"/>
    <mergeCell ref="P21:S21"/>
    <mergeCell ref="G16:K16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7"/>
  <sheetViews>
    <sheetView showZeros="0" topLeftCell="A86" workbookViewId="0">
      <selection activeCell="K34" sqref="K34:O34"/>
    </sheetView>
  </sheetViews>
  <sheetFormatPr defaultColWidth="8.7109375" defaultRowHeight="15" x14ac:dyDescent="0.25"/>
  <cols>
    <col min="1" max="1" width="8.7109375" style="1"/>
    <col min="2" max="2" width="2.42578125" style="1" customWidth="1"/>
    <col min="3" max="4" width="8.7109375" style="1"/>
    <col min="5" max="5" width="16.42578125" style="1" customWidth="1"/>
    <col min="6" max="6" width="3.28515625" style="1" customWidth="1"/>
    <col min="7" max="7" width="3.85546875" style="1" customWidth="1"/>
    <col min="8" max="8" width="3.42578125" style="1" customWidth="1"/>
    <col min="9" max="9" width="3.5703125" style="1" customWidth="1"/>
    <col min="10" max="10" width="3.42578125" style="1" customWidth="1"/>
    <col min="11" max="11" width="4.140625" style="1" customWidth="1"/>
    <col min="12" max="12" width="3.85546875" style="1" customWidth="1"/>
    <col min="13" max="13" width="3.5703125" style="1" customWidth="1"/>
    <col min="14" max="14" width="4.5703125" style="1" customWidth="1"/>
    <col min="15" max="15" width="3.42578125" style="1" customWidth="1"/>
    <col min="16" max="16" width="4" style="1" customWidth="1"/>
    <col min="17" max="17" width="3.85546875" style="1" customWidth="1"/>
    <col min="18" max="18" width="4.5703125" style="1" customWidth="1"/>
    <col min="19" max="19" width="3.85546875" style="1" customWidth="1"/>
    <col min="20" max="16384" width="8.7109375" style="1"/>
  </cols>
  <sheetData>
    <row r="1" spans="1:19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1" t="s">
        <v>651</v>
      </c>
      <c r="Q2" s="36"/>
      <c r="R2" s="36"/>
      <c r="S2" s="36"/>
    </row>
    <row r="3" spans="1:19" ht="28.5" customHeight="1" x14ac:dyDescent="0.25">
      <c r="A3" s="186" t="s">
        <v>286</v>
      </c>
      <c r="B3" s="186"/>
      <c r="C3" s="186"/>
      <c r="D3" s="186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9"/>
    </row>
    <row r="4" spans="1:19" x14ac:dyDescent="0.25">
      <c r="A4" s="53" t="s">
        <v>208</v>
      </c>
      <c r="B4" s="53"/>
      <c r="C4" s="171" t="str">
        <f>'Биланс стања'!C4:E4</f>
        <v>GEOFON AD TESLIĆ</v>
      </c>
      <c r="D4" s="171"/>
      <c r="E4" s="171"/>
      <c r="F4" s="1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x14ac:dyDescent="0.25">
      <c r="A5" s="171">
        <f>'Биланс стања'!A5:E5</f>
        <v>0</v>
      </c>
      <c r="B5" s="171"/>
      <c r="C5" s="171"/>
      <c r="D5" s="171"/>
      <c r="E5" s="171"/>
      <c r="F5" s="14"/>
      <c r="G5" s="14"/>
      <c r="H5" s="14"/>
      <c r="I5" s="14"/>
      <c r="J5" s="14"/>
      <c r="K5" s="14"/>
      <c r="L5" s="51"/>
      <c r="M5" s="51"/>
      <c r="N5" s="51"/>
      <c r="O5" s="51"/>
      <c r="P5" s="51"/>
      <c r="Q5" s="51"/>
      <c r="R5" s="51"/>
      <c r="S5" s="51"/>
    </row>
    <row r="6" spans="1:19" x14ac:dyDescent="0.25">
      <c r="A6" s="53" t="s">
        <v>290</v>
      </c>
      <c r="B6" s="53"/>
      <c r="C6" s="172" t="str">
        <f>'Биланс стања'!C6:E6</f>
        <v>ALEKSANDRA RAJKOVIĆA 20B</v>
      </c>
      <c r="D6" s="172"/>
      <c r="E6" s="172"/>
      <c r="F6" s="14"/>
      <c r="G6" s="14"/>
      <c r="H6" s="14"/>
      <c r="I6" s="14"/>
      <c r="J6" s="14"/>
      <c r="K6" s="14"/>
      <c r="L6" s="14"/>
      <c r="M6" s="20"/>
      <c r="N6" s="20"/>
      <c r="O6" s="20"/>
      <c r="P6" s="20"/>
      <c r="Q6" s="20"/>
      <c r="R6" s="20" t="s">
        <v>209</v>
      </c>
      <c r="S6" s="21"/>
    </row>
    <row r="7" spans="1:19" x14ac:dyDescent="0.25">
      <c r="A7" s="171">
        <f>'Биланс стања'!A7:E7</f>
        <v>0</v>
      </c>
      <c r="B7" s="171"/>
      <c r="C7" s="171"/>
      <c r="D7" s="171"/>
      <c r="E7" s="171"/>
      <c r="F7" s="14"/>
      <c r="G7" s="14"/>
      <c r="H7" s="14"/>
      <c r="I7" s="14"/>
      <c r="J7" s="14"/>
      <c r="K7" s="14"/>
      <c r="L7" s="14"/>
      <c r="M7" s="14"/>
      <c r="N7" s="14"/>
      <c r="O7" s="14"/>
      <c r="P7" s="55" t="str">
        <f>'Биланс стања'!P7</f>
        <v>0</v>
      </c>
      <c r="Q7" s="55" t="str">
        <f>'Биланс стања'!Q7</f>
        <v>0</v>
      </c>
      <c r="R7" s="55" t="str">
        <f>'Биланс стања'!R7</f>
        <v>0</v>
      </c>
      <c r="S7" s="55" t="str">
        <f>'Биланс стања'!S7</f>
        <v>0</v>
      </c>
    </row>
    <row r="8" spans="1:19" x14ac:dyDescent="0.25">
      <c r="A8" s="53" t="s">
        <v>210</v>
      </c>
      <c r="B8" s="53"/>
      <c r="C8" s="54"/>
      <c r="D8" s="54"/>
      <c r="E8" s="54"/>
      <c r="F8" s="14"/>
      <c r="G8" s="143"/>
      <c r="H8" s="143"/>
      <c r="I8" s="143"/>
      <c r="J8" s="143"/>
      <c r="K8" s="143"/>
      <c r="L8" s="20"/>
      <c r="M8" s="20"/>
      <c r="N8" s="20"/>
      <c r="O8" s="20"/>
      <c r="P8" s="20"/>
      <c r="Q8" s="20"/>
      <c r="R8" s="20" t="s">
        <v>211</v>
      </c>
      <c r="S8" s="21"/>
    </row>
    <row r="9" spans="1:19" x14ac:dyDescent="0.25">
      <c r="A9" s="171" t="str">
        <f>'Биланс стања'!A9:E9</f>
        <v>562099-0000195367</v>
      </c>
      <c r="B9" s="171"/>
      <c r="C9" s="171"/>
      <c r="D9" s="171"/>
      <c r="E9" s="171"/>
      <c r="F9" s="18"/>
      <c r="G9" s="55" t="str">
        <f>'Биланс стања'!G9</f>
        <v>4</v>
      </c>
      <c r="H9" s="55" t="str">
        <f>'Биланс стања'!H9</f>
        <v>4</v>
      </c>
      <c r="I9" s="55" t="str">
        <f>'Биланс стања'!I9</f>
        <v>0</v>
      </c>
      <c r="J9" s="55" t="str">
        <f>'Биланс стања'!J9</f>
        <v>1</v>
      </c>
      <c r="K9" s="55" t="str">
        <f>'Биланс стања'!K9</f>
        <v>2</v>
      </c>
      <c r="L9" s="55" t="str">
        <f>'Биланс стања'!L9</f>
        <v>9</v>
      </c>
      <c r="M9" s="55" t="str">
        <f>'Биланс стања'!M9</f>
        <v>1</v>
      </c>
      <c r="N9" s="55" t="str">
        <f>'Биланс стања'!N9</f>
        <v>5</v>
      </c>
      <c r="O9" s="55" t="str">
        <f>'Биланс стања'!O9</f>
        <v>4</v>
      </c>
      <c r="P9" s="55" t="str">
        <f>'Биланс стања'!P9</f>
        <v>0</v>
      </c>
      <c r="Q9" s="55" t="str">
        <f>'Биланс стања'!Q9</f>
        <v>0</v>
      </c>
      <c r="R9" s="55" t="str">
        <f>'Биланс стања'!R9</f>
        <v>0</v>
      </c>
      <c r="S9" s="55" t="str">
        <f>'Биланс стања'!S9</f>
        <v>6</v>
      </c>
    </row>
    <row r="10" spans="1:19" x14ac:dyDescent="0.25">
      <c r="A10" s="172">
        <f>'Биланс стања'!A10:E10</f>
        <v>0</v>
      </c>
      <c r="B10" s="172"/>
      <c r="C10" s="172"/>
      <c r="D10" s="172"/>
      <c r="E10" s="172"/>
      <c r="F10" s="14"/>
      <c r="G10" s="14"/>
      <c r="H10" s="14"/>
      <c r="I10" s="14"/>
      <c r="J10" s="14"/>
      <c r="K10" s="14"/>
      <c r="L10" s="14"/>
      <c r="M10" s="14"/>
      <c r="N10" s="20"/>
      <c r="O10" s="20"/>
      <c r="P10" s="20"/>
      <c r="Q10" s="20"/>
      <c r="R10" s="20" t="s">
        <v>212</v>
      </c>
      <c r="S10" s="21"/>
    </row>
    <row r="11" spans="1:19" x14ac:dyDescent="0.25">
      <c r="A11" s="172">
        <f>'Биланс стања'!A11:E11</f>
        <v>0</v>
      </c>
      <c r="B11" s="172"/>
      <c r="C11" s="172"/>
      <c r="D11" s="172"/>
      <c r="E11" s="17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x14ac:dyDescent="0.25">
      <c r="A12" s="172">
        <f>'Биланс стања'!A12:E12</f>
        <v>0</v>
      </c>
      <c r="B12" s="172"/>
      <c r="C12" s="172"/>
      <c r="D12" s="172"/>
      <c r="E12" s="172"/>
      <c r="F12" s="1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1:19" ht="16.5" customHeight="1" x14ac:dyDescent="0.25">
      <c r="A13" s="19"/>
      <c r="B13" s="19"/>
      <c r="C13" s="19"/>
      <c r="D13" s="19"/>
      <c r="E13" s="19"/>
      <c r="F13" s="1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20.25" x14ac:dyDescent="0.25">
      <c r="A14" s="19"/>
      <c r="B14" s="19"/>
      <c r="C14" s="19"/>
      <c r="D14" s="19"/>
      <c r="E14"/>
      <c r="F14" s="56" t="s">
        <v>557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ht="15.75" x14ac:dyDescent="0.25">
      <c r="A15" s="19"/>
      <c r="B15" s="19"/>
      <c r="C15" s="19"/>
      <c r="D15"/>
      <c r="E15" s="19"/>
      <c r="F15" s="57" t="s">
        <v>558</v>
      </c>
      <c r="G15" s="19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x14ac:dyDescent="0.25">
      <c r="A16" s="19"/>
      <c r="B16" s="19"/>
      <c r="C16" s="19"/>
      <c r="D16" s="19" t="s">
        <v>552</v>
      </c>
      <c r="E16" s="59"/>
      <c r="F16" s="25" t="s">
        <v>553</v>
      </c>
      <c r="G16" s="60"/>
      <c r="H16" s="61"/>
      <c r="I16" s="60"/>
      <c r="J16" s="60"/>
      <c r="K16" s="60"/>
      <c r="L16" s="25" t="s">
        <v>289</v>
      </c>
      <c r="M16" s="25"/>
      <c r="N16" s="14"/>
      <c r="O16" s="14"/>
      <c r="P16" s="14"/>
      <c r="Q16" s="14"/>
      <c r="R16" s="14"/>
      <c r="S16" s="15"/>
    </row>
    <row r="17" spans="1:19" ht="20.4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24" t="s">
        <v>709</v>
      </c>
      <c r="Q18"/>
      <c r="R18"/>
      <c r="S18"/>
    </row>
    <row r="19" spans="1:19" x14ac:dyDescent="0.25">
      <c r="A19" s="187"/>
      <c r="B19" s="187"/>
      <c r="C19" s="187" t="s">
        <v>304</v>
      </c>
      <c r="D19" s="187"/>
      <c r="E19" s="187"/>
      <c r="F19" s="187" t="s">
        <v>5</v>
      </c>
      <c r="G19" s="187"/>
      <c r="H19" s="187" t="s">
        <v>6</v>
      </c>
      <c r="I19" s="187"/>
      <c r="J19" s="187"/>
      <c r="K19" s="188" t="s">
        <v>307</v>
      </c>
      <c r="L19" s="188"/>
      <c r="M19" s="188"/>
      <c r="N19" s="188"/>
      <c r="O19" s="188"/>
      <c r="P19" s="188"/>
      <c r="Q19" s="188"/>
      <c r="R19" s="188"/>
      <c r="S19" s="188"/>
    </row>
    <row r="20" spans="1:19" ht="26.1" customHeight="1" x14ac:dyDescent="0.25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 t="s">
        <v>306</v>
      </c>
      <c r="L20" s="187"/>
      <c r="M20" s="187"/>
      <c r="N20" s="187"/>
      <c r="O20" s="187"/>
      <c r="P20" s="187" t="s">
        <v>305</v>
      </c>
      <c r="Q20" s="187"/>
      <c r="R20" s="187"/>
      <c r="S20" s="187"/>
    </row>
    <row r="21" spans="1:19" x14ac:dyDescent="0.25">
      <c r="A21" s="155">
        <v>1</v>
      </c>
      <c r="B21" s="155"/>
      <c r="C21" s="155">
        <v>2</v>
      </c>
      <c r="D21" s="155"/>
      <c r="E21" s="155"/>
      <c r="F21" s="155">
        <v>3</v>
      </c>
      <c r="G21" s="155"/>
      <c r="H21" s="155">
        <v>4</v>
      </c>
      <c r="I21" s="155"/>
      <c r="J21" s="155"/>
      <c r="K21" s="155">
        <v>5</v>
      </c>
      <c r="L21" s="155"/>
      <c r="M21" s="155"/>
      <c r="N21" s="155"/>
      <c r="O21" s="155"/>
      <c r="P21" s="155">
        <v>6</v>
      </c>
      <c r="Q21" s="155"/>
      <c r="R21" s="155"/>
      <c r="S21" s="155"/>
    </row>
    <row r="22" spans="1:19" ht="53.45" customHeight="1" x14ac:dyDescent="0.25">
      <c r="A22" s="117" t="s">
        <v>703</v>
      </c>
      <c r="B22" s="117"/>
      <c r="C22" s="123" t="s">
        <v>704</v>
      </c>
      <c r="D22" s="123"/>
      <c r="E22" s="123"/>
      <c r="F22" s="178">
        <v>501</v>
      </c>
      <c r="G22" s="178"/>
      <c r="H22" s="179"/>
      <c r="I22" s="179"/>
      <c r="J22" s="179"/>
      <c r="K22" s="175">
        <f>SUM(K23:O26)</f>
        <v>710549</v>
      </c>
      <c r="L22" s="175"/>
      <c r="M22" s="175"/>
      <c r="N22" s="175"/>
      <c r="O22" s="175"/>
      <c r="P22" s="175">
        <f>SUM(P23:S26)</f>
        <v>653121</v>
      </c>
      <c r="Q22" s="175"/>
      <c r="R22" s="175"/>
      <c r="S22" s="175"/>
    </row>
    <row r="23" spans="1:19" ht="26.1" customHeight="1" x14ac:dyDescent="0.25">
      <c r="A23" s="117" t="s">
        <v>559</v>
      </c>
      <c r="B23" s="117"/>
      <c r="C23" s="123" t="s">
        <v>560</v>
      </c>
      <c r="D23" s="123"/>
      <c r="E23" s="123"/>
      <c r="F23" s="178">
        <v>502</v>
      </c>
      <c r="G23" s="178"/>
      <c r="H23" s="179"/>
      <c r="I23" s="179"/>
      <c r="J23" s="179"/>
      <c r="K23" s="176">
        <v>647061</v>
      </c>
      <c r="L23" s="176"/>
      <c r="M23" s="176"/>
      <c r="N23" s="176"/>
      <c r="O23" s="176"/>
      <c r="P23" s="176">
        <v>623731</v>
      </c>
      <c r="Q23" s="176"/>
      <c r="R23" s="176"/>
      <c r="S23" s="176"/>
    </row>
    <row r="24" spans="1:19" ht="23.45" customHeight="1" x14ac:dyDescent="0.25">
      <c r="A24" s="117" t="s">
        <v>561</v>
      </c>
      <c r="B24" s="117"/>
      <c r="C24" s="123" t="s">
        <v>562</v>
      </c>
      <c r="D24" s="123"/>
      <c r="E24" s="123"/>
      <c r="F24" s="178">
        <v>503</v>
      </c>
      <c r="G24" s="178"/>
      <c r="H24" s="179"/>
      <c r="I24" s="179"/>
      <c r="J24" s="179"/>
      <c r="K24" s="176"/>
      <c r="L24" s="176"/>
      <c r="M24" s="176"/>
      <c r="N24" s="176"/>
      <c r="O24" s="176"/>
      <c r="P24" s="176"/>
      <c r="Q24" s="176"/>
      <c r="R24" s="176"/>
      <c r="S24" s="176"/>
    </row>
    <row r="25" spans="1:19" ht="24.95" customHeight="1" x14ac:dyDescent="0.25">
      <c r="A25" s="117" t="s">
        <v>563</v>
      </c>
      <c r="B25" s="117"/>
      <c r="C25" s="123" t="s">
        <v>564</v>
      </c>
      <c r="D25" s="123"/>
      <c r="E25" s="123"/>
      <c r="F25" s="178">
        <v>504</v>
      </c>
      <c r="G25" s="178"/>
      <c r="H25" s="179"/>
      <c r="I25" s="179"/>
      <c r="J25" s="179"/>
      <c r="K25" s="176"/>
      <c r="L25" s="176"/>
      <c r="M25" s="176"/>
      <c r="N25" s="176"/>
      <c r="O25" s="176"/>
      <c r="P25" s="176"/>
      <c r="Q25" s="176"/>
      <c r="R25" s="176"/>
      <c r="S25" s="176"/>
    </row>
    <row r="26" spans="1:19" ht="16.5" customHeight="1" x14ac:dyDescent="0.25">
      <c r="A26" s="117" t="s">
        <v>565</v>
      </c>
      <c r="B26" s="117"/>
      <c r="C26" s="123" t="s">
        <v>566</v>
      </c>
      <c r="D26" s="123"/>
      <c r="E26" s="123"/>
      <c r="F26" s="178">
        <v>505</v>
      </c>
      <c r="G26" s="178"/>
      <c r="H26" s="179"/>
      <c r="I26" s="179"/>
      <c r="J26" s="179"/>
      <c r="K26" s="176">
        <v>63488</v>
      </c>
      <c r="L26" s="176"/>
      <c r="M26" s="176"/>
      <c r="N26" s="176"/>
      <c r="O26" s="176"/>
      <c r="P26" s="176">
        <v>29390</v>
      </c>
      <c r="Q26" s="176"/>
      <c r="R26" s="176"/>
      <c r="S26" s="176"/>
    </row>
    <row r="27" spans="1:19" ht="24.95" customHeight="1" x14ac:dyDescent="0.25">
      <c r="A27" s="117" t="s">
        <v>567</v>
      </c>
      <c r="B27" s="117"/>
      <c r="C27" s="123" t="s">
        <v>568</v>
      </c>
      <c r="D27" s="123"/>
      <c r="E27" s="123"/>
      <c r="F27" s="178">
        <v>506</v>
      </c>
      <c r="G27" s="178"/>
      <c r="H27" s="179"/>
      <c r="I27" s="179"/>
      <c r="J27" s="179"/>
      <c r="K27" s="175">
        <f>SUM(K28:O33)</f>
        <v>733164</v>
      </c>
      <c r="L27" s="175"/>
      <c r="M27" s="175"/>
      <c r="N27" s="175"/>
      <c r="O27" s="175"/>
      <c r="P27" s="175">
        <f>SUM(P28:S33)</f>
        <v>655680</v>
      </c>
      <c r="Q27" s="175"/>
      <c r="R27" s="175"/>
      <c r="S27" s="175"/>
    </row>
    <row r="28" spans="1:19" ht="24.95" customHeight="1" x14ac:dyDescent="0.25">
      <c r="A28" s="117" t="s">
        <v>559</v>
      </c>
      <c r="B28" s="117"/>
      <c r="C28" s="123" t="s">
        <v>569</v>
      </c>
      <c r="D28" s="123"/>
      <c r="E28" s="123"/>
      <c r="F28" s="178">
        <v>507</v>
      </c>
      <c r="G28" s="178"/>
      <c r="H28" s="179"/>
      <c r="I28" s="179"/>
      <c r="J28" s="179"/>
      <c r="K28" s="176">
        <v>440004</v>
      </c>
      <c r="L28" s="176"/>
      <c r="M28" s="176"/>
      <c r="N28" s="176"/>
      <c r="O28" s="176"/>
      <c r="P28" s="176">
        <v>365414</v>
      </c>
      <c r="Q28" s="176"/>
      <c r="R28" s="176"/>
      <c r="S28" s="176"/>
    </row>
    <row r="29" spans="1:19" ht="24.95" customHeight="1" x14ac:dyDescent="0.25">
      <c r="A29" s="117" t="s">
        <v>561</v>
      </c>
      <c r="B29" s="117"/>
      <c r="C29" s="123" t="s">
        <v>570</v>
      </c>
      <c r="D29" s="123"/>
      <c r="E29" s="123"/>
      <c r="F29" s="178">
        <v>508</v>
      </c>
      <c r="G29" s="178"/>
      <c r="H29" s="179"/>
      <c r="I29" s="179"/>
      <c r="J29" s="179"/>
      <c r="K29" s="176"/>
      <c r="L29" s="176"/>
      <c r="M29" s="176"/>
      <c r="N29" s="176"/>
      <c r="O29" s="176"/>
      <c r="P29" s="176"/>
      <c r="Q29" s="176"/>
      <c r="R29" s="176"/>
      <c r="S29" s="176"/>
    </row>
    <row r="30" spans="1:19" ht="16.5" customHeight="1" x14ac:dyDescent="0.25">
      <c r="A30" s="117" t="s">
        <v>563</v>
      </c>
      <c r="B30" s="117"/>
      <c r="C30" s="123" t="s">
        <v>571</v>
      </c>
      <c r="D30" s="123"/>
      <c r="E30" s="123"/>
      <c r="F30" s="178">
        <v>509</v>
      </c>
      <c r="G30" s="178"/>
      <c r="H30" s="179"/>
      <c r="I30" s="179"/>
      <c r="J30" s="179"/>
      <c r="K30" s="176"/>
      <c r="L30" s="176"/>
      <c r="M30" s="176"/>
      <c r="N30" s="176"/>
      <c r="O30" s="176"/>
      <c r="P30" s="176"/>
      <c r="Q30" s="176"/>
      <c r="R30" s="176"/>
      <c r="S30" s="176"/>
    </row>
    <row r="31" spans="1:19" ht="24.95" customHeight="1" x14ac:dyDescent="0.25">
      <c r="A31" s="117" t="s">
        <v>565</v>
      </c>
      <c r="B31" s="117"/>
      <c r="C31" s="123" t="s">
        <v>572</v>
      </c>
      <c r="D31" s="123"/>
      <c r="E31" s="123"/>
      <c r="F31" s="178">
        <v>510</v>
      </c>
      <c r="G31" s="178"/>
      <c r="H31" s="179"/>
      <c r="I31" s="179"/>
      <c r="J31" s="179"/>
      <c r="K31" s="176">
        <v>206816</v>
      </c>
      <c r="L31" s="176"/>
      <c r="M31" s="176"/>
      <c r="N31" s="176"/>
      <c r="O31" s="176"/>
      <c r="P31" s="176">
        <v>202450</v>
      </c>
      <c r="Q31" s="176"/>
      <c r="R31" s="176"/>
      <c r="S31" s="176"/>
    </row>
    <row r="32" spans="1:19" ht="15.95" customHeight="1" x14ac:dyDescent="0.25">
      <c r="A32" s="117" t="s">
        <v>573</v>
      </c>
      <c r="B32" s="117"/>
      <c r="C32" s="123" t="s">
        <v>574</v>
      </c>
      <c r="D32" s="123"/>
      <c r="E32" s="123"/>
      <c r="F32" s="178">
        <v>511</v>
      </c>
      <c r="G32" s="178"/>
      <c r="H32" s="179"/>
      <c r="I32" s="179"/>
      <c r="J32" s="179"/>
      <c r="K32" s="176">
        <v>224</v>
      </c>
      <c r="L32" s="176"/>
      <c r="M32" s="176"/>
      <c r="N32" s="176"/>
      <c r="O32" s="176"/>
      <c r="P32" s="176">
        <v>328</v>
      </c>
      <c r="Q32" s="176"/>
      <c r="R32" s="176"/>
      <c r="S32" s="176"/>
    </row>
    <row r="33" spans="1:19" ht="16.5" customHeight="1" x14ac:dyDescent="0.25">
      <c r="A33" s="117" t="s">
        <v>575</v>
      </c>
      <c r="B33" s="117"/>
      <c r="C33" s="123" t="s">
        <v>576</v>
      </c>
      <c r="D33" s="123"/>
      <c r="E33" s="123"/>
      <c r="F33" s="178">
        <v>512</v>
      </c>
      <c r="G33" s="178"/>
      <c r="H33" s="179"/>
      <c r="I33" s="179"/>
      <c r="J33" s="179"/>
      <c r="K33" s="176">
        <v>86120</v>
      </c>
      <c r="L33" s="176"/>
      <c r="M33" s="176"/>
      <c r="N33" s="176"/>
      <c r="O33" s="176"/>
      <c r="P33" s="176">
        <v>87488</v>
      </c>
      <c r="Q33" s="176"/>
      <c r="R33" s="176"/>
      <c r="S33" s="176"/>
    </row>
    <row r="34" spans="1:19" ht="24.95" customHeight="1" x14ac:dyDescent="0.25">
      <c r="A34" s="117" t="s">
        <v>577</v>
      </c>
      <c r="B34" s="117"/>
      <c r="C34" s="123" t="s">
        <v>578</v>
      </c>
      <c r="D34" s="123"/>
      <c r="E34" s="123"/>
      <c r="F34" s="178">
        <v>513</v>
      </c>
      <c r="G34" s="178"/>
      <c r="H34" s="179"/>
      <c r="I34" s="179"/>
      <c r="J34" s="179"/>
      <c r="K34" s="175">
        <f>IF((K22-K27)&gt;0,K22-K27,0)</f>
        <v>0</v>
      </c>
      <c r="L34" s="175"/>
      <c r="M34" s="175"/>
      <c r="N34" s="175"/>
      <c r="O34" s="175"/>
      <c r="P34" s="175">
        <f>IF((P22-P27)&gt;0,P22-P27,0)</f>
        <v>0</v>
      </c>
      <c r="Q34" s="175"/>
      <c r="R34" s="175"/>
      <c r="S34" s="175"/>
    </row>
    <row r="35" spans="1:19" ht="24.95" customHeight="1" x14ac:dyDescent="0.25">
      <c r="A35" s="117" t="s">
        <v>579</v>
      </c>
      <c r="B35" s="117"/>
      <c r="C35" s="123" t="s">
        <v>580</v>
      </c>
      <c r="D35" s="123"/>
      <c r="E35" s="123"/>
      <c r="F35" s="178">
        <v>514</v>
      </c>
      <c r="G35" s="178"/>
      <c r="H35" s="179"/>
      <c r="I35" s="179"/>
      <c r="J35" s="179"/>
      <c r="K35" s="175">
        <f>IF((K27-K22)&gt;0,K27-K22,0)</f>
        <v>22615</v>
      </c>
      <c r="L35" s="175"/>
      <c r="M35" s="175"/>
      <c r="N35" s="175"/>
      <c r="O35" s="175"/>
      <c r="P35" s="175">
        <f>IF((P27-P22)&gt;0,P27-P22,0)</f>
        <v>2559</v>
      </c>
      <c r="Q35" s="175"/>
      <c r="R35" s="175"/>
      <c r="S35" s="175"/>
    </row>
    <row r="36" spans="1:19" ht="55.5" customHeight="1" x14ac:dyDescent="0.25">
      <c r="A36" s="117" t="s">
        <v>705</v>
      </c>
      <c r="B36" s="117"/>
      <c r="C36" s="123" t="s">
        <v>650</v>
      </c>
      <c r="D36" s="123"/>
      <c r="E36" s="123"/>
      <c r="F36" s="178">
        <v>515</v>
      </c>
      <c r="G36" s="178"/>
      <c r="H36" s="179"/>
      <c r="I36" s="179"/>
      <c r="J36" s="179"/>
      <c r="K36" s="175">
        <f>SUM(K37:O51)</f>
        <v>0</v>
      </c>
      <c r="L36" s="175"/>
      <c r="M36" s="175"/>
      <c r="N36" s="175"/>
      <c r="O36" s="175"/>
      <c r="P36" s="175">
        <f>SUM(P37:S51)</f>
        <v>0</v>
      </c>
      <c r="Q36" s="175"/>
      <c r="R36" s="175"/>
      <c r="S36" s="175"/>
    </row>
    <row r="37" spans="1:19" ht="43.5" customHeight="1" x14ac:dyDescent="0.25">
      <c r="A37" s="117" t="s">
        <v>559</v>
      </c>
      <c r="B37" s="117"/>
      <c r="C37" s="123" t="s">
        <v>581</v>
      </c>
      <c r="D37" s="123"/>
      <c r="E37" s="123"/>
      <c r="F37" s="178">
        <v>516</v>
      </c>
      <c r="G37" s="178"/>
      <c r="H37" s="179"/>
      <c r="I37" s="179"/>
      <c r="J37" s="179"/>
      <c r="K37" s="176"/>
      <c r="L37" s="176"/>
      <c r="M37" s="176"/>
      <c r="N37" s="176"/>
      <c r="O37" s="176"/>
      <c r="P37" s="176"/>
      <c r="Q37" s="176"/>
      <c r="R37" s="176"/>
      <c r="S37" s="176"/>
    </row>
    <row r="38" spans="1:19" ht="24.95" customHeight="1" x14ac:dyDescent="0.25">
      <c r="A38" s="117" t="s">
        <v>561</v>
      </c>
      <c r="B38" s="117"/>
      <c r="C38" s="123" t="s">
        <v>582</v>
      </c>
      <c r="D38" s="123"/>
      <c r="E38" s="123"/>
      <c r="F38" s="178">
        <v>517</v>
      </c>
      <c r="G38" s="178"/>
      <c r="H38" s="179"/>
      <c r="I38" s="179"/>
      <c r="J38" s="179"/>
      <c r="K38" s="176"/>
      <c r="L38" s="176"/>
      <c r="M38" s="176"/>
      <c r="N38" s="176"/>
      <c r="O38" s="176"/>
      <c r="P38" s="176"/>
      <c r="Q38" s="176"/>
      <c r="R38" s="176"/>
      <c r="S38" s="176"/>
    </row>
    <row r="39" spans="1:19" ht="24.95" customHeight="1" x14ac:dyDescent="0.25">
      <c r="A39" s="117" t="s">
        <v>563</v>
      </c>
      <c r="B39" s="117"/>
      <c r="C39" s="123" t="s">
        <v>583</v>
      </c>
      <c r="D39" s="123"/>
      <c r="E39" s="123"/>
      <c r="F39" s="178">
        <v>518</v>
      </c>
      <c r="G39" s="178"/>
      <c r="H39" s="179"/>
      <c r="I39" s="179"/>
      <c r="J39" s="179"/>
      <c r="K39" s="176"/>
      <c r="L39" s="176"/>
      <c r="M39" s="176"/>
      <c r="N39" s="176"/>
      <c r="O39" s="176"/>
      <c r="P39" s="176"/>
      <c r="Q39" s="176"/>
      <c r="R39" s="176"/>
      <c r="S39" s="176"/>
    </row>
    <row r="40" spans="1:19" ht="30" customHeight="1" x14ac:dyDescent="0.25">
      <c r="A40" s="117" t="s">
        <v>565</v>
      </c>
      <c r="B40" s="117"/>
      <c r="C40" s="123" t="s">
        <v>584</v>
      </c>
      <c r="D40" s="123"/>
      <c r="E40" s="123"/>
      <c r="F40" s="178">
        <v>519</v>
      </c>
      <c r="G40" s="178"/>
      <c r="H40" s="179"/>
      <c r="I40" s="179"/>
      <c r="J40" s="179"/>
      <c r="K40" s="176"/>
      <c r="L40" s="176"/>
      <c r="M40" s="176"/>
      <c r="N40" s="176"/>
      <c r="O40" s="176"/>
      <c r="P40" s="176"/>
      <c r="Q40" s="176"/>
      <c r="R40" s="176"/>
      <c r="S40" s="176"/>
    </row>
    <row r="41" spans="1:19" ht="28.5" customHeight="1" x14ac:dyDescent="0.25">
      <c r="A41" s="117" t="s">
        <v>573</v>
      </c>
      <c r="B41" s="117"/>
      <c r="C41" s="123" t="s">
        <v>585</v>
      </c>
      <c r="D41" s="123"/>
      <c r="E41" s="123"/>
      <c r="F41" s="178">
        <v>520</v>
      </c>
      <c r="G41" s="178"/>
      <c r="H41" s="179"/>
      <c r="I41" s="179"/>
      <c r="J41" s="179"/>
      <c r="K41" s="176"/>
      <c r="L41" s="176"/>
      <c r="M41" s="176"/>
      <c r="N41" s="176"/>
      <c r="O41" s="176"/>
      <c r="P41" s="176"/>
      <c r="Q41" s="176"/>
      <c r="R41" s="176"/>
      <c r="S41" s="176"/>
    </row>
    <row r="42" spans="1:19" ht="24.95" customHeight="1" x14ac:dyDescent="0.25">
      <c r="A42" s="117" t="s">
        <v>575</v>
      </c>
      <c r="B42" s="117"/>
      <c r="C42" s="123" t="s">
        <v>586</v>
      </c>
      <c r="D42" s="123"/>
      <c r="E42" s="123"/>
      <c r="F42" s="178">
        <v>521</v>
      </c>
      <c r="G42" s="178"/>
      <c r="H42" s="179"/>
      <c r="I42" s="179"/>
      <c r="J42" s="179"/>
      <c r="K42" s="176"/>
      <c r="L42" s="176"/>
      <c r="M42" s="176"/>
      <c r="N42" s="176"/>
      <c r="O42" s="176"/>
      <c r="P42" s="176"/>
      <c r="Q42" s="176"/>
      <c r="R42" s="176"/>
      <c r="S42" s="176"/>
    </row>
    <row r="43" spans="1:19" ht="42.95" customHeight="1" x14ac:dyDescent="0.25">
      <c r="A43" s="117" t="s">
        <v>587</v>
      </c>
      <c r="B43" s="117"/>
      <c r="C43" s="123" t="s">
        <v>588</v>
      </c>
      <c r="D43" s="123"/>
      <c r="E43" s="123"/>
      <c r="F43" s="178">
        <v>522</v>
      </c>
      <c r="G43" s="178"/>
      <c r="H43" s="179"/>
      <c r="I43" s="179"/>
      <c r="J43" s="179"/>
      <c r="K43" s="176"/>
      <c r="L43" s="176"/>
      <c r="M43" s="176"/>
      <c r="N43" s="176"/>
      <c r="O43" s="176"/>
      <c r="P43" s="176"/>
      <c r="Q43" s="176"/>
      <c r="R43" s="176"/>
      <c r="S43" s="176"/>
    </row>
    <row r="44" spans="1:19" ht="29.1" customHeight="1" x14ac:dyDescent="0.25">
      <c r="A44" s="117" t="s">
        <v>589</v>
      </c>
      <c r="B44" s="117"/>
      <c r="C44" s="123" t="s">
        <v>590</v>
      </c>
      <c r="D44" s="123"/>
      <c r="E44" s="123"/>
      <c r="F44" s="178">
        <v>523</v>
      </c>
      <c r="G44" s="178"/>
      <c r="H44" s="179"/>
      <c r="I44" s="179"/>
      <c r="J44" s="179"/>
      <c r="K44" s="176"/>
      <c r="L44" s="176"/>
      <c r="M44" s="176"/>
      <c r="N44" s="176"/>
      <c r="O44" s="176"/>
      <c r="P44" s="176"/>
      <c r="Q44" s="176"/>
      <c r="R44" s="176"/>
      <c r="S44" s="176"/>
    </row>
    <row r="45" spans="1:19" ht="24.95" customHeight="1" x14ac:dyDescent="0.25">
      <c r="A45" s="117" t="s">
        <v>591</v>
      </c>
      <c r="B45" s="117"/>
      <c r="C45" s="123" t="s">
        <v>592</v>
      </c>
      <c r="D45" s="123"/>
      <c r="E45" s="123"/>
      <c r="F45" s="178">
        <v>524</v>
      </c>
      <c r="G45" s="178"/>
      <c r="H45" s="179"/>
      <c r="I45" s="179"/>
      <c r="J45" s="179"/>
      <c r="K45" s="176"/>
      <c r="L45" s="176"/>
      <c r="M45" s="176"/>
      <c r="N45" s="176"/>
      <c r="O45" s="176"/>
      <c r="P45" s="176"/>
      <c r="Q45" s="176"/>
      <c r="R45" s="176"/>
      <c r="S45" s="176"/>
    </row>
    <row r="46" spans="1:19" ht="19.5" customHeight="1" x14ac:dyDescent="0.25">
      <c r="A46" s="117" t="s">
        <v>593</v>
      </c>
      <c r="B46" s="117"/>
      <c r="C46" s="123" t="s">
        <v>594</v>
      </c>
      <c r="D46" s="123"/>
      <c r="E46" s="123"/>
      <c r="F46" s="178">
        <v>525</v>
      </c>
      <c r="G46" s="178"/>
      <c r="H46" s="179"/>
      <c r="I46" s="179"/>
      <c r="J46" s="179"/>
      <c r="K46" s="176"/>
      <c r="L46" s="176"/>
      <c r="M46" s="176"/>
      <c r="N46" s="176"/>
      <c r="O46" s="176"/>
      <c r="P46" s="176"/>
      <c r="Q46" s="176"/>
      <c r="R46" s="176"/>
      <c r="S46" s="176"/>
    </row>
    <row r="47" spans="1:19" ht="17.100000000000001" customHeight="1" x14ac:dyDescent="0.25">
      <c r="A47" s="117" t="s">
        <v>595</v>
      </c>
      <c r="B47" s="117"/>
      <c r="C47" s="123" t="s">
        <v>596</v>
      </c>
      <c r="D47" s="123"/>
      <c r="E47" s="123"/>
      <c r="F47" s="178">
        <v>526</v>
      </c>
      <c r="G47" s="178"/>
      <c r="H47" s="179"/>
      <c r="I47" s="179"/>
      <c r="J47" s="179"/>
      <c r="K47" s="176"/>
      <c r="L47" s="176"/>
      <c r="M47" s="176"/>
      <c r="N47" s="176"/>
      <c r="O47" s="176"/>
      <c r="P47" s="176"/>
      <c r="Q47" s="176"/>
      <c r="R47" s="176"/>
      <c r="S47" s="176"/>
    </row>
    <row r="48" spans="1:19" ht="17.100000000000001" customHeight="1" x14ac:dyDescent="0.25">
      <c r="A48" s="117" t="s">
        <v>597</v>
      </c>
      <c r="B48" s="117"/>
      <c r="C48" s="123" t="s">
        <v>598</v>
      </c>
      <c r="D48" s="123"/>
      <c r="E48" s="123"/>
      <c r="F48" s="178">
        <v>527</v>
      </c>
      <c r="G48" s="178"/>
      <c r="H48" s="179"/>
      <c r="I48" s="179"/>
      <c r="J48" s="179"/>
      <c r="K48" s="176"/>
      <c r="L48" s="176"/>
      <c r="M48" s="176"/>
      <c r="N48" s="176"/>
      <c r="O48" s="176"/>
      <c r="P48" s="176"/>
      <c r="Q48" s="176"/>
      <c r="R48" s="176"/>
      <c r="S48" s="176"/>
    </row>
    <row r="49" spans="1:19" ht="19.5" customHeight="1" x14ac:dyDescent="0.25">
      <c r="A49" s="117" t="s">
        <v>599</v>
      </c>
      <c r="B49" s="117"/>
      <c r="C49" s="123" t="s">
        <v>600</v>
      </c>
      <c r="D49" s="123"/>
      <c r="E49" s="123"/>
      <c r="F49" s="178">
        <v>528</v>
      </c>
      <c r="G49" s="178"/>
      <c r="H49" s="179"/>
      <c r="I49" s="179"/>
      <c r="J49" s="179"/>
      <c r="K49" s="176"/>
      <c r="L49" s="176"/>
      <c r="M49" s="176"/>
      <c r="N49" s="176"/>
      <c r="O49" s="176"/>
      <c r="P49" s="176"/>
      <c r="Q49" s="176"/>
      <c r="R49" s="176"/>
      <c r="S49" s="176"/>
    </row>
    <row r="50" spans="1:19" ht="24.95" customHeight="1" x14ac:dyDescent="0.25">
      <c r="A50" s="117" t="s">
        <v>601</v>
      </c>
      <c r="B50" s="117"/>
      <c r="C50" s="123" t="s">
        <v>602</v>
      </c>
      <c r="D50" s="123"/>
      <c r="E50" s="123"/>
      <c r="F50" s="178">
        <v>529</v>
      </c>
      <c r="G50" s="178"/>
      <c r="H50" s="179"/>
      <c r="I50" s="179"/>
      <c r="J50" s="179"/>
      <c r="K50" s="176"/>
      <c r="L50" s="176"/>
      <c r="M50" s="176"/>
      <c r="N50" s="176"/>
      <c r="O50" s="176"/>
      <c r="P50" s="176"/>
      <c r="Q50" s="176"/>
      <c r="R50" s="176"/>
      <c r="S50" s="176"/>
    </row>
    <row r="51" spans="1:19" ht="24.95" customHeight="1" x14ac:dyDescent="0.25">
      <c r="A51" s="117" t="s">
        <v>603</v>
      </c>
      <c r="B51" s="117"/>
      <c r="C51" s="123" t="s">
        <v>604</v>
      </c>
      <c r="D51" s="123"/>
      <c r="E51" s="123"/>
      <c r="F51" s="178">
        <v>530</v>
      </c>
      <c r="G51" s="178"/>
      <c r="H51" s="179"/>
      <c r="I51" s="179"/>
      <c r="J51" s="179"/>
      <c r="K51" s="176"/>
      <c r="L51" s="176"/>
      <c r="M51" s="176"/>
      <c r="N51" s="176"/>
      <c r="O51" s="176"/>
      <c r="P51" s="176"/>
      <c r="Q51" s="176"/>
      <c r="R51" s="176"/>
      <c r="S51" s="176"/>
    </row>
    <row r="52" spans="1:19" ht="30.95" customHeight="1" x14ac:dyDescent="0.25">
      <c r="A52" s="117" t="s">
        <v>567</v>
      </c>
      <c r="B52" s="117"/>
      <c r="C52" s="123" t="s">
        <v>605</v>
      </c>
      <c r="D52" s="123"/>
      <c r="E52" s="123"/>
      <c r="F52" s="178">
        <v>531</v>
      </c>
      <c r="G52" s="178"/>
      <c r="H52" s="179"/>
      <c r="I52" s="179"/>
      <c r="J52" s="179"/>
      <c r="K52" s="175">
        <f>SUM(K53:O62)</f>
        <v>0</v>
      </c>
      <c r="L52" s="175"/>
      <c r="M52" s="175"/>
      <c r="N52" s="175"/>
      <c r="O52" s="175"/>
      <c r="P52" s="175">
        <f>SUM(P53:S62)</f>
        <v>0</v>
      </c>
      <c r="Q52" s="175"/>
      <c r="R52" s="175"/>
      <c r="S52" s="175"/>
    </row>
    <row r="53" spans="1:19" ht="42.6" customHeight="1" x14ac:dyDescent="0.25">
      <c r="A53" s="117" t="s">
        <v>559</v>
      </c>
      <c r="B53" s="117"/>
      <c r="C53" s="123" t="s">
        <v>606</v>
      </c>
      <c r="D53" s="123"/>
      <c r="E53" s="123"/>
      <c r="F53" s="178">
        <v>532</v>
      </c>
      <c r="G53" s="178"/>
      <c r="H53" s="179"/>
      <c r="I53" s="179"/>
      <c r="J53" s="179"/>
      <c r="K53" s="176"/>
      <c r="L53" s="176"/>
      <c r="M53" s="176"/>
      <c r="N53" s="176"/>
      <c r="O53" s="176"/>
      <c r="P53" s="176"/>
      <c r="Q53" s="176"/>
      <c r="R53" s="176"/>
      <c r="S53" s="176"/>
    </row>
    <row r="54" spans="1:19" ht="24.95" customHeight="1" x14ac:dyDescent="0.25">
      <c r="A54" s="117" t="s">
        <v>561</v>
      </c>
      <c r="B54" s="117"/>
      <c r="C54" s="123" t="s">
        <v>607</v>
      </c>
      <c r="D54" s="123"/>
      <c r="E54" s="123"/>
      <c r="F54" s="178">
        <v>533</v>
      </c>
      <c r="G54" s="178"/>
      <c r="H54" s="179"/>
      <c r="I54" s="179"/>
      <c r="J54" s="179"/>
      <c r="K54" s="176"/>
      <c r="L54" s="176"/>
      <c r="M54" s="176"/>
      <c r="N54" s="176"/>
      <c r="O54" s="176"/>
      <c r="P54" s="176"/>
      <c r="Q54" s="176"/>
      <c r="R54" s="176"/>
      <c r="S54" s="176"/>
    </row>
    <row r="55" spans="1:19" ht="24.95" customHeight="1" x14ac:dyDescent="0.25">
      <c r="A55" s="117" t="s">
        <v>563</v>
      </c>
      <c r="B55" s="117"/>
      <c r="C55" s="123" t="s">
        <v>608</v>
      </c>
      <c r="D55" s="123"/>
      <c r="E55" s="123"/>
      <c r="F55" s="178">
        <v>534</v>
      </c>
      <c r="G55" s="178"/>
      <c r="H55" s="179"/>
      <c r="I55" s="179"/>
      <c r="J55" s="179"/>
      <c r="K55" s="176"/>
      <c r="L55" s="176"/>
      <c r="M55" s="176"/>
      <c r="N55" s="176"/>
      <c r="O55" s="176"/>
      <c r="P55" s="176"/>
      <c r="Q55" s="176"/>
      <c r="R55" s="176"/>
      <c r="S55" s="176"/>
    </row>
    <row r="56" spans="1:19" ht="24.95" customHeight="1" x14ac:dyDescent="0.25">
      <c r="A56" s="117" t="s">
        <v>565</v>
      </c>
      <c r="B56" s="117"/>
      <c r="C56" s="123" t="s">
        <v>609</v>
      </c>
      <c r="D56" s="123"/>
      <c r="E56" s="123"/>
      <c r="F56" s="178">
        <v>535</v>
      </c>
      <c r="G56" s="178"/>
      <c r="H56" s="179"/>
      <c r="I56" s="179"/>
      <c r="J56" s="179"/>
      <c r="K56" s="176"/>
      <c r="L56" s="176"/>
      <c r="M56" s="176"/>
      <c r="N56" s="176"/>
      <c r="O56" s="176"/>
      <c r="P56" s="176"/>
      <c r="Q56" s="176"/>
      <c r="R56" s="176"/>
      <c r="S56" s="176"/>
    </row>
    <row r="57" spans="1:19" ht="24.95" customHeight="1" x14ac:dyDescent="0.25">
      <c r="A57" s="117" t="s">
        <v>573</v>
      </c>
      <c r="B57" s="117"/>
      <c r="C57" s="123" t="s">
        <v>610</v>
      </c>
      <c r="D57" s="123"/>
      <c r="E57" s="123"/>
      <c r="F57" s="178">
        <v>536</v>
      </c>
      <c r="G57" s="178"/>
      <c r="H57" s="179"/>
      <c r="I57" s="179"/>
      <c r="J57" s="179"/>
      <c r="K57" s="176"/>
      <c r="L57" s="176"/>
      <c r="M57" s="176"/>
      <c r="N57" s="176"/>
      <c r="O57" s="176"/>
      <c r="P57" s="176"/>
      <c r="Q57" s="176"/>
      <c r="R57" s="176"/>
      <c r="S57" s="176"/>
    </row>
    <row r="58" spans="1:19" ht="43.5" customHeight="1" x14ac:dyDescent="0.25">
      <c r="A58" s="117" t="s">
        <v>575</v>
      </c>
      <c r="B58" s="117"/>
      <c r="C58" s="123" t="s">
        <v>611</v>
      </c>
      <c r="D58" s="123"/>
      <c r="E58" s="123"/>
      <c r="F58" s="178">
        <v>537</v>
      </c>
      <c r="G58" s="178"/>
      <c r="H58" s="179"/>
      <c r="I58" s="179"/>
      <c r="J58" s="179"/>
      <c r="K58" s="176"/>
      <c r="L58" s="176"/>
      <c r="M58" s="176"/>
      <c r="N58" s="176"/>
      <c r="O58" s="176"/>
      <c r="P58" s="176"/>
      <c r="Q58" s="176"/>
      <c r="R58" s="176"/>
      <c r="S58" s="176"/>
    </row>
    <row r="59" spans="1:19" ht="27.6" customHeight="1" x14ac:dyDescent="0.25">
      <c r="A59" s="117" t="s">
        <v>587</v>
      </c>
      <c r="B59" s="117"/>
      <c r="C59" s="123" t="s">
        <v>612</v>
      </c>
      <c r="D59" s="123"/>
      <c r="E59" s="123"/>
      <c r="F59" s="178">
        <v>538</v>
      </c>
      <c r="G59" s="178"/>
      <c r="H59" s="179"/>
      <c r="I59" s="179"/>
      <c r="J59" s="179"/>
      <c r="K59" s="176"/>
      <c r="L59" s="176"/>
      <c r="M59" s="176"/>
      <c r="N59" s="176"/>
      <c r="O59" s="176"/>
      <c r="P59" s="176"/>
      <c r="Q59" s="176"/>
      <c r="R59" s="176"/>
      <c r="S59" s="176"/>
    </row>
    <row r="60" spans="1:19" ht="24.95" customHeight="1" x14ac:dyDescent="0.25">
      <c r="A60" s="117" t="s">
        <v>589</v>
      </c>
      <c r="B60" s="117"/>
      <c r="C60" s="123" t="s">
        <v>613</v>
      </c>
      <c r="D60" s="123"/>
      <c r="E60" s="123"/>
      <c r="F60" s="178">
        <v>539</v>
      </c>
      <c r="G60" s="178"/>
      <c r="H60" s="179"/>
      <c r="I60" s="179"/>
      <c r="J60" s="179"/>
      <c r="K60" s="176"/>
      <c r="L60" s="176"/>
      <c r="M60" s="176"/>
      <c r="N60" s="176"/>
      <c r="O60" s="176"/>
      <c r="P60" s="176"/>
      <c r="Q60" s="176"/>
      <c r="R60" s="176"/>
      <c r="S60" s="176"/>
    </row>
    <row r="61" spans="1:19" ht="29.1" customHeight="1" x14ac:dyDescent="0.25">
      <c r="A61" s="117" t="s">
        <v>591</v>
      </c>
      <c r="B61" s="117"/>
      <c r="C61" s="123" t="s">
        <v>614</v>
      </c>
      <c r="D61" s="123"/>
      <c r="E61" s="123"/>
      <c r="F61" s="178">
        <v>540</v>
      </c>
      <c r="G61" s="178"/>
      <c r="H61" s="179"/>
      <c r="I61" s="179"/>
      <c r="J61" s="179"/>
      <c r="K61" s="176"/>
      <c r="L61" s="176"/>
      <c r="M61" s="176"/>
      <c r="N61" s="176"/>
      <c r="O61" s="176"/>
      <c r="P61" s="176"/>
      <c r="Q61" s="176"/>
      <c r="R61" s="176"/>
      <c r="S61" s="176"/>
    </row>
    <row r="62" spans="1:19" ht="24.95" customHeight="1" x14ac:dyDescent="0.25">
      <c r="A62" s="117" t="s">
        <v>593</v>
      </c>
      <c r="B62" s="117"/>
      <c r="C62" s="123" t="s">
        <v>615</v>
      </c>
      <c r="D62" s="123"/>
      <c r="E62" s="123"/>
      <c r="F62" s="178">
        <v>541</v>
      </c>
      <c r="G62" s="178"/>
      <c r="H62" s="179"/>
      <c r="I62" s="179"/>
      <c r="J62" s="179"/>
      <c r="K62" s="176"/>
      <c r="L62" s="176"/>
      <c r="M62" s="176"/>
      <c r="N62" s="176"/>
      <c r="O62" s="176"/>
      <c r="P62" s="176"/>
      <c r="Q62" s="176"/>
      <c r="R62" s="176"/>
      <c r="S62" s="176"/>
    </row>
    <row r="63" spans="1:19" ht="24.95" customHeight="1" x14ac:dyDescent="0.25">
      <c r="A63" s="117" t="s">
        <v>577</v>
      </c>
      <c r="B63" s="117"/>
      <c r="C63" s="123" t="s">
        <v>616</v>
      </c>
      <c r="D63" s="123"/>
      <c r="E63" s="123"/>
      <c r="F63" s="178">
        <v>542</v>
      </c>
      <c r="G63" s="178"/>
      <c r="H63" s="179"/>
      <c r="I63" s="179"/>
      <c r="J63" s="179"/>
      <c r="K63" s="175">
        <f>IF((K36-K52)&gt;0,K36-K52,0)</f>
        <v>0</v>
      </c>
      <c r="L63" s="175"/>
      <c r="M63" s="175"/>
      <c r="N63" s="175"/>
      <c r="O63" s="175"/>
      <c r="P63" s="175">
        <f>IF((P36-P52)&gt;0,P36-P52,0)</f>
        <v>0</v>
      </c>
      <c r="Q63" s="175"/>
      <c r="R63" s="175"/>
      <c r="S63" s="175"/>
    </row>
    <row r="64" spans="1:19" ht="24.95" customHeight="1" x14ac:dyDescent="0.25">
      <c r="A64" s="117" t="s">
        <v>579</v>
      </c>
      <c r="B64" s="117"/>
      <c r="C64" s="123" t="s">
        <v>617</v>
      </c>
      <c r="D64" s="123"/>
      <c r="E64" s="123"/>
      <c r="F64" s="178">
        <v>543</v>
      </c>
      <c r="G64" s="178"/>
      <c r="H64" s="179"/>
      <c r="I64" s="179"/>
      <c r="J64" s="179"/>
      <c r="K64" s="175">
        <f>IF((K52-K36)&gt;0,K52-K36,0)</f>
        <v>0</v>
      </c>
      <c r="L64" s="175"/>
      <c r="M64" s="175"/>
      <c r="N64" s="175"/>
      <c r="O64" s="175"/>
      <c r="P64" s="175">
        <f>IF((P52-P36)&gt;0,P52-P36,0)</f>
        <v>0</v>
      </c>
      <c r="Q64" s="175"/>
      <c r="R64" s="175"/>
      <c r="S64" s="175"/>
    </row>
    <row r="65" spans="1:19" ht="54" customHeight="1" x14ac:dyDescent="0.25">
      <c r="A65" s="117" t="s">
        <v>706</v>
      </c>
      <c r="B65" s="117"/>
      <c r="C65" s="123" t="s">
        <v>707</v>
      </c>
      <c r="D65" s="123"/>
      <c r="E65" s="123"/>
      <c r="F65" s="178">
        <v>544</v>
      </c>
      <c r="G65" s="178"/>
      <c r="H65" s="179"/>
      <c r="I65" s="179"/>
      <c r="J65" s="179"/>
      <c r="K65" s="175">
        <f>SUM(K66:O71)</f>
        <v>0</v>
      </c>
      <c r="L65" s="175"/>
      <c r="M65" s="175"/>
      <c r="N65" s="175"/>
      <c r="O65" s="175"/>
      <c r="P65" s="175">
        <f>SUM(P66:S71)</f>
        <v>0</v>
      </c>
      <c r="Q65" s="175"/>
      <c r="R65" s="175"/>
      <c r="S65" s="175"/>
    </row>
    <row r="66" spans="1:19" ht="24.95" customHeight="1" x14ac:dyDescent="0.25">
      <c r="A66" s="117" t="s">
        <v>559</v>
      </c>
      <c r="B66" s="117"/>
      <c r="C66" s="123" t="s">
        <v>618</v>
      </c>
      <c r="D66" s="123"/>
      <c r="E66" s="123"/>
      <c r="F66" s="178">
        <v>545</v>
      </c>
      <c r="G66" s="178"/>
      <c r="H66" s="179"/>
      <c r="I66" s="179"/>
      <c r="J66" s="179"/>
      <c r="K66" s="176"/>
      <c r="L66" s="176"/>
      <c r="M66" s="176"/>
      <c r="N66" s="176"/>
      <c r="O66" s="176"/>
      <c r="P66" s="176"/>
      <c r="Q66" s="176"/>
      <c r="R66" s="176"/>
      <c r="S66" s="176"/>
    </row>
    <row r="67" spans="1:19" ht="24.95" customHeight="1" x14ac:dyDescent="0.25">
      <c r="A67" s="117" t="s">
        <v>561</v>
      </c>
      <c r="B67" s="117"/>
      <c r="C67" s="123" t="s">
        <v>619</v>
      </c>
      <c r="D67" s="123"/>
      <c r="E67" s="123"/>
      <c r="F67" s="178">
        <v>546</v>
      </c>
      <c r="G67" s="178"/>
      <c r="H67" s="179"/>
      <c r="I67" s="179"/>
      <c r="J67" s="179"/>
      <c r="K67" s="176"/>
      <c r="L67" s="176"/>
      <c r="M67" s="176"/>
      <c r="N67" s="176"/>
      <c r="O67" s="176"/>
      <c r="P67" s="176"/>
      <c r="Q67" s="176"/>
      <c r="R67" s="176"/>
      <c r="S67" s="176"/>
    </row>
    <row r="68" spans="1:19" ht="18.600000000000001" customHeight="1" x14ac:dyDescent="0.25">
      <c r="A68" s="117" t="s">
        <v>563</v>
      </c>
      <c r="B68" s="117"/>
      <c r="C68" s="123" t="s">
        <v>620</v>
      </c>
      <c r="D68" s="123"/>
      <c r="E68" s="123"/>
      <c r="F68" s="178">
        <v>547</v>
      </c>
      <c r="G68" s="178"/>
      <c r="H68" s="179"/>
      <c r="I68" s="179"/>
      <c r="J68" s="179"/>
      <c r="K68" s="176"/>
      <c r="L68" s="176"/>
      <c r="M68" s="176"/>
      <c r="N68" s="176"/>
      <c r="O68" s="176"/>
      <c r="P68" s="176"/>
      <c r="Q68" s="176"/>
      <c r="R68" s="176"/>
      <c r="S68" s="176"/>
    </row>
    <row r="69" spans="1:19" ht="18.600000000000001" customHeight="1" x14ac:dyDescent="0.25">
      <c r="A69" s="117" t="s">
        <v>565</v>
      </c>
      <c r="B69" s="117"/>
      <c r="C69" s="123" t="s">
        <v>621</v>
      </c>
      <c r="D69" s="123"/>
      <c r="E69" s="123"/>
      <c r="F69" s="178">
        <v>548</v>
      </c>
      <c r="G69" s="178"/>
      <c r="H69" s="179"/>
      <c r="I69" s="179"/>
      <c r="J69" s="179"/>
      <c r="K69" s="176"/>
      <c r="L69" s="176"/>
      <c r="M69" s="176"/>
      <c r="N69" s="176"/>
      <c r="O69" s="176"/>
      <c r="P69" s="176"/>
      <c r="Q69" s="176"/>
      <c r="R69" s="176"/>
      <c r="S69" s="176"/>
    </row>
    <row r="70" spans="1:19" ht="24.95" customHeight="1" x14ac:dyDescent="0.25">
      <c r="A70" s="117" t="s">
        <v>573</v>
      </c>
      <c r="B70" s="117"/>
      <c r="C70" s="123" t="s">
        <v>622</v>
      </c>
      <c r="D70" s="123"/>
      <c r="E70" s="123"/>
      <c r="F70" s="178">
        <v>549</v>
      </c>
      <c r="G70" s="178"/>
      <c r="H70" s="179"/>
      <c r="I70" s="179"/>
      <c r="J70" s="179"/>
      <c r="K70" s="176"/>
      <c r="L70" s="176"/>
      <c r="M70" s="176"/>
      <c r="N70" s="176"/>
      <c r="O70" s="176"/>
      <c r="P70" s="176"/>
      <c r="Q70" s="176"/>
      <c r="R70" s="176"/>
      <c r="S70" s="176"/>
    </row>
    <row r="71" spans="1:19" ht="24.95" customHeight="1" x14ac:dyDescent="0.25">
      <c r="A71" s="117" t="s">
        <v>575</v>
      </c>
      <c r="B71" s="117"/>
      <c r="C71" s="123" t="s">
        <v>623</v>
      </c>
      <c r="D71" s="123"/>
      <c r="E71" s="123"/>
      <c r="F71" s="178">
        <v>550</v>
      </c>
      <c r="G71" s="178"/>
      <c r="H71" s="179"/>
      <c r="I71" s="179"/>
      <c r="J71" s="179"/>
      <c r="K71" s="176"/>
      <c r="L71" s="176"/>
      <c r="M71" s="176"/>
      <c r="N71" s="176"/>
      <c r="O71" s="176"/>
      <c r="P71" s="176"/>
      <c r="Q71" s="176"/>
      <c r="R71" s="176"/>
      <c r="S71" s="176"/>
    </row>
    <row r="72" spans="1:19" ht="27.95" customHeight="1" x14ac:dyDescent="0.25">
      <c r="A72" s="117" t="s">
        <v>567</v>
      </c>
      <c r="B72" s="117"/>
      <c r="C72" s="123" t="s">
        <v>624</v>
      </c>
      <c r="D72" s="123"/>
      <c r="E72" s="123"/>
      <c r="F72" s="178">
        <v>551</v>
      </c>
      <c r="G72" s="178"/>
      <c r="H72" s="179"/>
      <c r="I72" s="179"/>
      <c r="J72" s="179"/>
      <c r="K72" s="175">
        <f>SUM(K73:O79)</f>
        <v>0</v>
      </c>
      <c r="L72" s="175"/>
      <c r="M72" s="175"/>
      <c r="N72" s="175"/>
      <c r="O72" s="175"/>
      <c r="P72" s="175">
        <f>SUM(P73:S79)</f>
        <v>0</v>
      </c>
      <c r="Q72" s="175"/>
      <c r="R72" s="175"/>
      <c r="S72" s="175"/>
    </row>
    <row r="73" spans="1:19" ht="27.95" customHeight="1" x14ac:dyDescent="0.25">
      <c r="A73" s="117" t="s">
        <v>559</v>
      </c>
      <c r="B73" s="117"/>
      <c r="C73" s="123" t="s">
        <v>625</v>
      </c>
      <c r="D73" s="123"/>
      <c r="E73" s="123"/>
      <c r="F73" s="178">
        <v>552</v>
      </c>
      <c r="G73" s="178"/>
      <c r="H73" s="179"/>
      <c r="I73" s="179"/>
      <c r="J73" s="179"/>
      <c r="K73" s="176"/>
      <c r="L73" s="176"/>
      <c r="M73" s="176"/>
      <c r="N73" s="176"/>
      <c r="O73" s="176"/>
      <c r="P73" s="176"/>
      <c r="Q73" s="176"/>
      <c r="R73" s="176"/>
      <c r="S73" s="176"/>
    </row>
    <row r="74" spans="1:19" ht="18.600000000000001" customHeight="1" x14ac:dyDescent="0.25">
      <c r="A74" s="117" t="s">
        <v>561</v>
      </c>
      <c r="B74" s="117"/>
      <c r="C74" s="123" t="s">
        <v>626</v>
      </c>
      <c r="D74" s="123"/>
      <c r="E74" s="123"/>
      <c r="F74" s="178">
        <v>553</v>
      </c>
      <c r="G74" s="178"/>
      <c r="H74" s="179"/>
      <c r="I74" s="179"/>
      <c r="J74" s="179"/>
      <c r="K74" s="176"/>
      <c r="L74" s="176"/>
      <c r="M74" s="176"/>
      <c r="N74" s="176"/>
      <c r="O74" s="176"/>
      <c r="P74" s="176"/>
      <c r="Q74" s="176"/>
      <c r="R74" s="176"/>
      <c r="S74" s="176"/>
    </row>
    <row r="75" spans="1:19" ht="18.95" customHeight="1" x14ac:dyDescent="0.25">
      <c r="A75" s="117" t="s">
        <v>563</v>
      </c>
      <c r="B75" s="117"/>
      <c r="C75" s="123" t="s">
        <v>627</v>
      </c>
      <c r="D75" s="123"/>
      <c r="E75" s="123"/>
      <c r="F75" s="178">
        <v>554</v>
      </c>
      <c r="G75" s="178"/>
      <c r="H75" s="179"/>
      <c r="I75" s="179"/>
      <c r="J75" s="179"/>
      <c r="K75" s="176"/>
      <c r="L75" s="176"/>
      <c r="M75" s="176"/>
      <c r="N75" s="176"/>
      <c r="O75" s="176"/>
      <c r="P75" s="176"/>
      <c r="Q75" s="176"/>
      <c r="R75" s="176"/>
      <c r="S75" s="176"/>
    </row>
    <row r="76" spans="1:19" ht="16.5" customHeight="1" x14ac:dyDescent="0.25">
      <c r="A76" s="117" t="s">
        <v>565</v>
      </c>
      <c r="B76" s="117"/>
      <c r="C76" s="123" t="s">
        <v>628</v>
      </c>
      <c r="D76" s="123"/>
      <c r="E76" s="123"/>
      <c r="F76" s="178">
        <v>555</v>
      </c>
      <c r="G76" s="178"/>
      <c r="H76" s="179"/>
      <c r="I76" s="179"/>
      <c r="J76" s="179"/>
      <c r="K76" s="176"/>
      <c r="L76" s="176"/>
      <c r="M76" s="176"/>
      <c r="N76" s="176"/>
      <c r="O76" s="176"/>
      <c r="P76" s="176"/>
      <c r="Q76" s="176"/>
      <c r="R76" s="176"/>
      <c r="S76" s="176"/>
    </row>
    <row r="77" spans="1:19" ht="24.95" customHeight="1" x14ac:dyDescent="0.25">
      <c r="A77" s="117" t="s">
        <v>573</v>
      </c>
      <c r="B77" s="117"/>
      <c r="C77" s="123" t="s">
        <v>629</v>
      </c>
      <c r="D77" s="123"/>
      <c r="E77" s="123"/>
      <c r="F77" s="178">
        <v>556</v>
      </c>
      <c r="G77" s="178"/>
      <c r="H77" s="179"/>
      <c r="I77" s="179"/>
      <c r="J77" s="179"/>
      <c r="K77" s="176"/>
      <c r="L77" s="176"/>
      <c r="M77" s="176"/>
      <c r="N77" s="176"/>
      <c r="O77" s="176"/>
      <c r="P77" s="176"/>
      <c r="Q77" s="176"/>
      <c r="R77" s="176"/>
      <c r="S77" s="176"/>
    </row>
    <row r="78" spans="1:19" ht="18.95" customHeight="1" x14ac:dyDescent="0.25">
      <c r="A78" s="117" t="s">
        <v>575</v>
      </c>
      <c r="B78" s="117"/>
      <c r="C78" s="123" t="s">
        <v>630</v>
      </c>
      <c r="D78" s="123"/>
      <c r="E78" s="123"/>
      <c r="F78" s="178">
        <v>557</v>
      </c>
      <c r="G78" s="178"/>
      <c r="H78" s="179"/>
      <c r="I78" s="179"/>
      <c r="J78" s="179"/>
      <c r="K78" s="176"/>
      <c r="L78" s="176"/>
      <c r="M78" s="176"/>
      <c r="N78" s="176"/>
      <c r="O78" s="176"/>
      <c r="P78" s="176"/>
      <c r="Q78" s="176"/>
      <c r="R78" s="176"/>
      <c r="S78" s="176"/>
    </row>
    <row r="79" spans="1:19" ht="33" customHeight="1" x14ac:dyDescent="0.25">
      <c r="A79" s="117" t="s">
        <v>587</v>
      </c>
      <c r="B79" s="117"/>
      <c r="C79" s="123" t="s">
        <v>631</v>
      </c>
      <c r="D79" s="123"/>
      <c r="E79" s="123"/>
      <c r="F79" s="178">
        <v>558</v>
      </c>
      <c r="G79" s="178"/>
      <c r="H79" s="179"/>
      <c r="I79" s="179"/>
      <c r="J79" s="179"/>
      <c r="K79" s="176"/>
      <c r="L79" s="176"/>
      <c r="M79" s="176"/>
      <c r="N79" s="176"/>
      <c r="O79" s="176"/>
      <c r="P79" s="176"/>
      <c r="Q79" s="176"/>
      <c r="R79" s="176"/>
      <c r="S79" s="176"/>
    </row>
    <row r="80" spans="1:19" ht="29.45" customHeight="1" x14ac:dyDescent="0.25">
      <c r="A80" s="117" t="s">
        <v>577</v>
      </c>
      <c r="B80" s="117"/>
      <c r="C80" s="123" t="s">
        <v>632</v>
      </c>
      <c r="D80" s="123"/>
      <c r="E80" s="123"/>
      <c r="F80" s="178">
        <v>559</v>
      </c>
      <c r="G80" s="178"/>
      <c r="H80" s="179"/>
      <c r="I80" s="179"/>
      <c r="J80" s="179"/>
      <c r="K80" s="175">
        <f>IF((K65-K72)&gt;0,K65-K72,0)</f>
        <v>0</v>
      </c>
      <c r="L80" s="175"/>
      <c r="M80" s="175"/>
      <c r="N80" s="175"/>
      <c r="O80" s="175"/>
      <c r="P80" s="175">
        <f>IF((P65-P72)&gt;0,P65-P72,0)</f>
        <v>0</v>
      </c>
      <c r="Q80" s="175"/>
      <c r="R80" s="175"/>
      <c r="S80" s="175"/>
    </row>
    <row r="81" spans="1:19" ht="30.6" customHeight="1" x14ac:dyDescent="0.25">
      <c r="A81" s="117" t="s">
        <v>579</v>
      </c>
      <c r="B81" s="117"/>
      <c r="C81" s="123" t="s">
        <v>633</v>
      </c>
      <c r="D81" s="123"/>
      <c r="E81" s="123"/>
      <c r="F81" s="178">
        <v>560</v>
      </c>
      <c r="G81" s="178"/>
      <c r="H81" s="179"/>
      <c r="I81" s="179"/>
      <c r="J81" s="179"/>
      <c r="K81" s="175">
        <f>IF((K72-K65)&gt;0,K72-K65,0)</f>
        <v>0</v>
      </c>
      <c r="L81" s="175"/>
      <c r="M81" s="175"/>
      <c r="N81" s="175"/>
      <c r="O81" s="175"/>
      <c r="P81" s="175">
        <f>IF((P72-P65)&gt;0,P72-P65,0)</f>
        <v>0</v>
      </c>
      <c r="Q81" s="175"/>
      <c r="R81" s="175"/>
      <c r="S81" s="175"/>
    </row>
    <row r="82" spans="1:19" ht="33" customHeight="1" x14ac:dyDescent="0.25">
      <c r="A82" s="117" t="s">
        <v>634</v>
      </c>
      <c r="B82" s="117"/>
      <c r="C82" s="123" t="s">
        <v>635</v>
      </c>
      <c r="D82" s="123"/>
      <c r="E82" s="123"/>
      <c r="F82" s="178">
        <v>561</v>
      </c>
      <c r="G82" s="178"/>
      <c r="H82" s="179"/>
      <c r="I82" s="179"/>
      <c r="J82" s="179"/>
      <c r="K82" s="175">
        <f>K22+K36+K65</f>
        <v>710549</v>
      </c>
      <c r="L82" s="175"/>
      <c r="M82" s="175"/>
      <c r="N82" s="175"/>
      <c r="O82" s="175"/>
      <c r="P82" s="175">
        <f>P22+P36+P65</f>
        <v>653121</v>
      </c>
      <c r="Q82" s="175"/>
      <c r="R82" s="175"/>
      <c r="S82" s="175"/>
    </row>
    <row r="83" spans="1:19" ht="30" customHeight="1" x14ac:dyDescent="0.25">
      <c r="A83" s="117" t="s">
        <v>636</v>
      </c>
      <c r="B83" s="117"/>
      <c r="C83" s="123" t="s">
        <v>637</v>
      </c>
      <c r="D83" s="123"/>
      <c r="E83" s="123"/>
      <c r="F83" s="178">
        <v>562</v>
      </c>
      <c r="G83" s="178"/>
      <c r="H83" s="179"/>
      <c r="I83" s="179"/>
      <c r="J83" s="179"/>
      <c r="K83" s="175">
        <f>K27+K52+K72</f>
        <v>733164</v>
      </c>
      <c r="L83" s="175"/>
      <c r="M83" s="175"/>
      <c r="N83" s="175"/>
      <c r="O83" s="175"/>
      <c r="P83" s="175">
        <f>P27+P52+P72</f>
        <v>655680</v>
      </c>
      <c r="Q83" s="175"/>
      <c r="R83" s="175"/>
      <c r="S83" s="175"/>
    </row>
    <row r="84" spans="1:19" ht="29.1" customHeight="1" x14ac:dyDescent="0.25">
      <c r="A84" s="117" t="s">
        <v>638</v>
      </c>
      <c r="B84" s="117"/>
      <c r="C84" s="123" t="s">
        <v>639</v>
      </c>
      <c r="D84" s="123"/>
      <c r="E84" s="123"/>
      <c r="F84" s="178">
        <v>563</v>
      </c>
      <c r="G84" s="178"/>
      <c r="H84" s="179"/>
      <c r="I84" s="179"/>
      <c r="J84" s="179"/>
      <c r="K84" s="175">
        <f>IF((K82-K83)&gt;0,K82-K83,0)</f>
        <v>0</v>
      </c>
      <c r="L84" s="175"/>
      <c r="M84" s="175"/>
      <c r="N84" s="175"/>
      <c r="O84" s="175"/>
      <c r="P84" s="175">
        <f>IF((P82-P83)&gt;0,P82-P83,0)</f>
        <v>0</v>
      </c>
      <c r="Q84" s="175"/>
      <c r="R84" s="175"/>
      <c r="S84" s="175"/>
    </row>
    <row r="85" spans="1:19" ht="26.1" customHeight="1" x14ac:dyDescent="0.25">
      <c r="A85" s="117" t="s">
        <v>640</v>
      </c>
      <c r="B85" s="117"/>
      <c r="C85" s="123" t="s">
        <v>641</v>
      </c>
      <c r="D85" s="123"/>
      <c r="E85" s="123"/>
      <c r="F85" s="178">
        <v>564</v>
      </c>
      <c r="G85" s="178"/>
      <c r="H85" s="179"/>
      <c r="I85" s="179"/>
      <c r="J85" s="179"/>
      <c r="K85" s="175">
        <f>IF((K83-K82)&gt;0,K83-K82,0)</f>
        <v>22615</v>
      </c>
      <c r="L85" s="175"/>
      <c r="M85" s="175"/>
      <c r="N85" s="175"/>
      <c r="O85" s="175"/>
      <c r="P85" s="175">
        <f>IF((P83-P82)&gt;0,P83-P82,0)</f>
        <v>2559</v>
      </c>
      <c r="Q85" s="175"/>
      <c r="R85" s="175"/>
      <c r="S85" s="175"/>
    </row>
    <row r="86" spans="1:19" ht="28.5" customHeight="1" x14ac:dyDescent="0.25">
      <c r="A86" s="117" t="s">
        <v>642</v>
      </c>
      <c r="B86" s="117"/>
      <c r="C86" s="123" t="s">
        <v>643</v>
      </c>
      <c r="D86" s="123"/>
      <c r="E86" s="123"/>
      <c r="F86" s="178">
        <v>565</v>
      </c>
      <c r="G86" s="178"/>
      <c r="H86" s="179"/>
      <c r="I86" s="179"/>
      <c r="J86" s="179"/>
      <c r="K86" s="176">
        <v>70395</v>
      </c>
      <c r="L86" s="176"/>
      <c r="M86" s="176"/>
      <c r="N86" s="176"/>
      <c r="O86" s="176"/>
      <c r="P86" s="176">
        <v>72954</v>
      </c>
      <c r="Q86" s="176"/>
      <c r="R86" s="176"/>
      <c r="S86" s="176"/>
    </row>
    <row r="87" spans="1:19" ht="27" customHeight="1" x14ac:dyDescent="0.25">
      <c r="A87" s="117" t="s">
        <v>644</v>
      </c>
      <c r="B87" s="117"/>
      <c r="C87" s="123" t="s">
        <v>645</v>
      </c>
      <c r="D87" s="123"/>
      <c r="E87" s="123"/>
      <c r="F87" s="178">
        <v>566</v>
      </c>
      <c r="G87" s="178"/>
      <c r="H87" s="179"/>
      <c r="I87" s="179"/>
      <c r="J87" s="179"/>
      <c r="K87" s="176"/>
      <c r="L87" s="176"/>
      <c r="M87" s="176"/>
      <c r="N87" s="176"/>
      <c r="O87" s="176"/>
      <c r="P87" s="176"/>
      <c r="Q87" s="176"/>
      <c r="R87" s="176"/>
      <c r="S87" s="176"/>
    </row>
    <row r="88" spans="1:19" ht="24.95" customHeight="1" x14ac:dyDescent="0.25">
      <c r="A88" s="117" t="s">
        <v>646</v>
      </c>
      <c r="B88" s="117"/>
      <c r="C88" s="123" t="s">
        <v>647</v>
      </c>
      <c r="D88" s="123"/>
      <c r="E88" s="123"/>
      <c r="F88" s="178">
        <v>567</v>
      </c>
      <c r="G88" s="178"/>
      <c r="H88" s="179"/>
      <c r="I88" s="179"/>
      <c r="J88" s="179"/>
      <c r="K88" s="176"/>
      <c r="L88" s="176"/>
      <c r="M88" s="176"/>
      <c r="N88" s="176"/>
      <c r="O88" s="176"/>
      <c r="P88" s="176"/>
      <c r="Q88" s="176"/>
      <c r="R88" s="176"/>
      <c r="S88" s="176"/>
    </row>
    <row r="89" spans="1:19" ht="35.1" customHeight="1" x14ac:dyDescent="0.25">
      <c r="A89" s="117" t="s">
        <v>648</v>
      </c>
      <c r="B89" s="117"/>
      <c r="C89" s="123" t="s">
        <v>649</v>
      </c>
      <c r="D89" s="123"/>
      <c r="E89" s="123"/>
      <c r="F89" s="178">
        <v>568</v>
      </c>
      <c r="G89" s="178"/>
      <c r="H89" s="179"/>
      <c r="I89" s="179"/>
      <c r="J89" s="179"/>
      <c r="K89" s="175">
        <f>K86+K84-K85+K87-K88</f>
        <v>47780</v>
      </c>
      <c r="L89" s="175"/>
      <c r="M89" s="175"/>
      <c r="N89" s="175"/>
      <c r="O89" s="175"/>
      <c r="P89" s="175">
        <f>P86+P84-P85+P87-P88</f>
        <v>70395</v>
      </c>
      <c r="Q89" s="175"/>
      <c r="R89" s="175"/>
      <c r="S89" s="175"/>
    </row>
    <row r="90" spans="1:19" ht="8.4499999999999993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ht="8.4499999999999993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x14ac:dyDescent="0.25">
      <c r="A92" s="32"/>
      <c r="B92" s="32"/>
      <c r="C92" s="32"/>
      <c r="D92" s="32"/>
      <c r="E92" s="32"/>
      <c r="F92" s="181" t="s">
        <v>282</v>
      </c>
      <c r="G92" s="181"/>
      <c r="H92" s="181"/>
      <c r="I92" s="181"/>
      <c r="J92" s="181"/>
      <c r="K92" s="181"/>
      <c r="L92" s="32"/>
      <c r="M92" s="182" t="s">
        <v>283</v>
      </c>
      <c r="N92" s="182"/>
      <c r="O92" s="182"/>
      <c r="P92" s="182"/>
      <c r="Q92" s="182"/>
      <c r="R92" s="182"/>
      <c r="S92" s="182"/>
    </row>
    <row r="93" spans="1:19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 t="s">
        <v>693</v>
      </c>
      <c r="M93" s="32"/>
      <c r="N93" s="32"/>
      <c r="O93" s="32"/>
      <c r="P93" s="32"/>
      <c r="Q93" s="32"/>
      <c r="R93" s="32"/>
      <c r="S93" s="32"/>
    </row>
    <row r="94" spans="1:19" x14ac:dyDescent="0.25">
      <c r="A94" s="32" t="s">
        <v>280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x14ac:dyDescent="0.25">
      <c r="A95" s="32" t="s">
        <v>281</v>
      </c>
      <c r="B95" s="98"/>
      <c r="C95" s="98"/>
      <c r="D95" s="98"/>
      <c r="E95" s="32"/>
      <c r="F95" s="98"/>
      <c r="G95" s="98"/>
      <c r="H95" s="98"/>
      <c r="I95" s="98"/>
      <c r="J95" s="98"/>
      <c r="K95" s="32"/>
      <c r="L95" s="32"/>
      <c r="M95" s="32"/>
      <c r="N95" s="98"/>
      <c r="O95" s="98"/>
      <c r="P95" s="98"/>
      <c r="Q95" s="98"/>
      <c r="R95" s="98"/>
      <c r="S95" s="98"/>
    </row>
    <row r="96" spans="1:19" ht="6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30.95" customHeight="1" x14ac:dyDescent="0.25">
      <c r="A97" s="32"/>
      <c r="B97" s="32"/>
      <c r="C97" s="32"/>
      <c r="D97" s="32"/>
      <c r="E97" s="32"/>
      <c r="F97" s="163" t="s">
        <v>285</v>
      </c>
      <c r="G97" s="163"/>
      <c r="H97" s="163"/>
      <c r="I97" s="163"/>
      <c r="J97" s="163"/>
      <c r="K97" s="64"/>
      <c r="L97" s="49"/>
      <c r="M97" s="165" t="s">
        <v>284</v>
      </c>
      <c r="N97" s="165"/>
      <c r="O97" s="165"/>
      <c r="P97" s="165"/>
      <c r="Q97" s="165"/>
      <c r="R97" s="165"/>
      <c r="S97" s="165"/>
    </row>
  </sheetData>
  <sheetProtection sheet="1" objects="1" scenarios="1"/>
  <mergeCells count="438">
    <mergeCell ref="F95:J95"/>
    <mergeCell ref="N95:S95"/>
    <mergeCell ref="F97:J97"/>
    <mergeCell ref="P84:S84"/>
    <mergeCell ref="P85:S85"/>
    <mergeCell ref="P86:S86"/>
    <mergeCell ref="P87:S87"/>
    <mergeCell ref="P88:S88"/>
    <mergeCell ref="P89:S89"/>
    <mergeCell ref="H89:J89"/>
    <mergeCell ref="M97:S97"/>
    <mergeCell ref="P78:S78"/>
    <mergeCell ref="P79:S79"/>
    <mergeCell ref="P80:S80"/>
    <mergeCell ref="P81:S81"/>
    <mergeCell ref="P82:S82"/>
    <mergeCell ref="P83:S83"/>
    <mergeCell ref="P72:S72"/>
    <mergeCell ref="P73:S73"/>
    <mergeCell ref="P74:S74"/>
    <mergeCell ref="P75:S75"/>
    <mergeCell ref="P76:S76"/>
    <mergeCell ref="P77:S77"/>
    <mergeCell ref="P66:S66"/>
    <mergeCell ref="P67:S67"/>
    <mergeCell ref="P68:S68"/>
    <mergeCell ref="P69:S69"/>
    <mergeCell ref="P70:S70"/>
    <mergeCell ref="P71:S71"/>
    <mergeCell ref="P60:S60"/>
    <mergeCell ref="P61:S61"/>
    <mergeCell ref="P62:S62"/>
    <mergeCell ref="P63:S63"/>
    <mergeCell ref="P64:S64"/>
    <mergeCell ref="P65:S65"/>
    <mergeCell ref="P55:S55"/>
    <mergeCell ref="P56:S56"/>
    <mergeCell ref="P57:S57"/>
    <mergeCell ref="P58:S58"/>
    <mergeCell ref="P59:S59"/>
    <mergeCell ref="P48:S48"/>
    <mergeCell ref="P49:S49"/>
    <mergeCell ref="P50:S50"/>
    <mergeCell ref="P51:S51"/>
    <mergeCell ref="P52:S52"/>
    <mergeCell ref="P53:S53"/>
    <mergeCell ref="P46:S46"/>
    <mergeCell ref="P47:S47"/>
    <mergeCell ref="P36:S36"/>
    <mergeCell ref="P37:S37"/>
    <mergeCell ref="P38:S38"/>
    <mergeCell ref="P39:S39"/>
    <mergeCell ref="P40:S40"/>
    <mergeCell ref="P41:S41"/>
    <mergeCell ref="P54:S54"/>
    <mergeCell ref="P34:S34"/>
    <mergeCell ref="P35:S35"/>
    <mergeCell ref="K87:O87"/>
    <mergeCell ref="K88:O88"/>
    <mergeCell ref="K89:O89"/>
    <mergeCell ref="K83:O83"/>
    <mergeCell ref="K84:O84"/>
    <mergeCell ref="K85:O85"/>
    <mergeCell ref="K86:O86"/>
    <mergeCell ref="K66:O66"/>
    <mergeCell ref="K67:O67"/>
    <mergeCell ref="K68:O68"/>
    <mergeCell ref="K57:O57"/>
    <mergeCell ref="K58:O58"/>
    <mergeCell ref="K59:O59"/>
    <mergeCell ref="K60:O60"/>
    <mergeCell ref="K61:O61"/>
    <mergeCell ref="K62:O62"/>
    <mergeCell ref="K51:O51"/>
    <mergeCell ref="K52:O52"/>
    <mergeCell ref="P42:S42"/>
    <mergeCell ref="P43:S43"/>
    <mergeCell ref="P44:S44"/>
    <mergeCell ref="P45:S45"/>
    <mergeCell ref="P27:S27"/>
    <mergeCell ref="P28:S28"/>
    <mergeCell ref="P29:S29"/>
    <mergeCell ref="K81:O81"/>
    <mergeCell ref="K82:O82"/>
    <mergeCell ref="K75:O75"/>
    <mergeCell ref="K76:O76"/>
    <mergeCell ref="K77:O77"/>
    <mergeCell ref="K78:O78"/>
    <mergeCell ref="K79:O79"/>
    <mergeCell ref="K80:O80"/>
    <mergeCell ref="K69:O69"/>
    <mergeCell ref="K70:O70"/>
    <mergeCell ref="K71:O71"/>
    <mergeCell ref="K72:O72"/>
    <mergeCell ref="K73:O73"/>
    <mergeCell ref="K74:O74"/>
    <mergeCell ref="K63:O63"/>
    <mergeCell ref="K64:O64"/>
    <mergeCell ref="K65:O65"/>
    <mergeCell ref="P30:S30"/>
    <mergeCell ref="P31:S31"/>
    <mergeCell ref="P32:S32"/>
    <mergeCell ref="P33:S33"/>
    <mergeCell ref="K53:O53"/>
    <mergeCell ref="K54:O54"/>
    <mergeCell ref="K55:O55"/>
    <mergeCell ref="K56:O56"/>
    <mergeCell ref="K45:O45"/>
    <mergeCell ref="K46:O46"/>
    <mergeCell ref="K47:O47"/>
    <mergeCell ref="K48:O48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37:O37"/>
    <mergeCell ref="K38:O38"/>
    <mergeCell ref="K27:O27"/>
    <mergeCell ref="K28:O28"/>
    <mergeCell ref="K29:O29"/>
    <mergeCell ref="K30:O30"/>
    <mergeCell ref="K31:O31"/>
    <mergeCell ref="K32:O32"/>
    <mergeCell ref="A85:B85"/>
    <mergeCell ref="A86:B86"/>
    <mergeCell ref="A87:B87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88:B88"/>
    <mergeCell ref="A89:B89"/>
    <mergeCell ref="K22:O22"/>
    <mergeCell ref="K23:O23"/>
    <mergeCell ref="K24:O24"/>
    <mergeCell ref="K25:O25"/>
    <mergeCell ref="K26:O2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H83:J83"/>
    <mergeCell ref="H84:J84"/>
    <mergeCell ref="H85:J85"/>
    <mergeCell ref="H86:J86"/>
    <mergeCell ref="H87:J87"/>
    <mergeCell ref="H88:J88"/>
    <mergeCell ref="H77:J77"/>
    <mergeCell ref="H78:J78"/>
    <mergeCell ref="H79:J79"/>
    <mergeCell ref="H80:J80"/>
    <mergeCell ref="H81:J81"/>
    <mergeCell ref="H82:J82"/>
    <mergeCell ref="H71:J71"/>
    <mergeCell ref="H72:J72"/>
    <mergeCell ref="H73:J73"/>
    <mergeCell ref="H74:J74"/>
    <mergeCell ref="H75:J75"/>
    <mergeCell ref="H76:J76"/>
    <mergeCell ref="H65:J65"/>
    <mergeCell ref="H66:J66"/>
    <mergeCell ref="H67:J67"/>
    <mergeCell ref="H68:J68"/>
    <mergeCell ref="H69:J69"/>
    <mergeCell ref="H70:J70"/>
    <mergeCell ref="H59:J5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47:J47"/>
    <mergeCell ref="H48:J48"/>
    <mergeCell ref="H49:J49"/>
    <mergeCell ref="H50:J50"/>
    <mergeCell ref="H51:J51"/>
    <mergeCell ref="H52:J52"/>
    <mergeCell ref="H46:J46"/>
    <mergeCell ref="H35:J35"/>
    <mergeCell ref="H36:J36"/>
    <mergeCell ref="H37:J37"/>
    <mergeCell ref="H38:J38"/>
    <mergeCell ref="H39:J39"/>
    <mergeCell ref="H40:J40"/>
    <mergeCell ref="H44:J44"/>
    <mergeCell ref="H45:J45"/>
    <mergeCell ref="H53:J53"/>
    <mergeCell ref="H54:J54"/>
    <mergeCell ref="H34:J34"/>
    <mergeCell ref="F87:G87"/>
    <mergeCell ref="F88:G88"/>
    <mergeCell ref="F89:G89"/>
    <mergeCell ref="F83:G83"/>
    <mergeCell ref="F84:G84"/>
    <mergeCell ref="F85:G85"/>
    <mergeCell ref="F86:G86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51:G51"/>
    <mergeCell ref="F52:G52"/>
    <mergeCell ref="H41:J41"/>
    <mergeCell ref="H42:J42"/>
    <mergeCell ref="H43:J43"/>
    <mergeCell ref="H27:J27"/>
    <mergeCell ref="H28:J28"/>
    <mergeCell ref="F81:G81"/>
    <mergeCell ref="F82:G82"/>
    <mergeCell ref="F75:G75"/>
    <mergeCell ref="F76:G76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H29:J29"/>
    <mergeCell ref="H30:J30"/>
    <mergeCell ref="H31:J31"/>
    <mergeCell ref="H32:J32"/>
    <mergeCell ref="H33:J33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C87:E87"/>
    <mergeCell ref="C88:E88"/>
    <mergeCell ref="C89:E89"/>
    <mergeCell ref="C85:E85"/>
    <mergeCell ref="C86:E86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80:E80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5:E25"/>
    <mergeCell ref="C26:E26"/>
    <mergeCell ref="P22:S22"/>
    <mergeCell ref="F19:G20"/>
    <mergeCell ref="H19:J20"/>
    <mergeCell ref="K19:S19"/>
    <mergeCell ref="K20:O20"/>
    <mergeCell ref="P20:S20"/>
    <mergeCell ref="F22:G22"/>
    <mergeCell ref="F23:G23"/>
    <mergeCell ref="F24:G24"/>
    <mergeCell ref="F25:G25"/>
    <mergeCell ref="F26:G26"/>
    <mergeCell ref="H22:J22"/>
    <mergeCell ref="H23:J23"/>
    <mergeCell ref="H24:J24"/>
    <mergeCell ref="H25:J25"/>
    <mergeCell ref="H26:J26"/>
    <mergeCell ref="P23:S23"/>
    <mergeCell ref="P24:S24"/>
    <mergeCell ref="P25:S25"/>
    <mergeCell ref="P26:S26"/>
    <mergeCell ref="A3:D3"/>
    <mergeCell ref="C4:E4"/>
    <mergeCell ref="A5:E5"/>
    <mergeCell ref="C6:E6"/>
    <mergeCell ref="A7:E7"/>
    <mergeCell ref="G8:K8"/>
    <mergeCell ref="B95:D95"/>
    <mergeCell ref="F92:K92"/>
    <mergeCell ref="M92:S92"/>
    <mergeCell ref="A21:B21"/>
    <mergeCell ref="C21:E21"/>
    <mergeCell ref="F21:G21"/>
    <mergeCell ref="H21:J21"/>
    <mergeCell ref="K21:O21"/>
    <mergeCell ref="A9:E9"/>
    <mergeCell ref="A10:E10"/>
    <mergeCell ref="A11:E11"/>
    <mergeCell ref="A12:E12"/>
    <mergeCell ref="A19:B20"/>
    <mergeCell ref="C19:E20"/>
    <mergeCell ref="P21:S21"/>
    <mergeCell ref="C22:E22"/>
    <mergeCell ref="C23:E23"/>
    <mergeCell ref="C24:E2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61"/>
  <sheetViews>
    <sheetView showZeros="0" topLeftCell="A39" zoomScale="112" zoomScaleNormal="112" workbookViewId="0">
      <selection activeCell="V50" sqref="V50:X50"/>
    </sheetView>
  </sheetViews>
  <sheetFormatPr defaultColWidth="8.7109375" defaultRowHeight="15" x14ac:dyDescent="0.25"/>
  <cols>
    <col min="1" max="1" width="13.28515625" style="1" customWidth="1"/>
    <col min="2" max="2" width="0.5703125" style="1" customWidth="1"/>
    <col min="3" max="3" width="8.7109375" style="1"/>
    <col min="4" max="4" width="6.5703125" style="1" customWidth="1"/>
    <col min="5" max="5" width="12.140625" style="1" customWidth="1"/>
    <col min="6" max="6" width="5.140625" style="1" customWidth="1"/>
    <col min="7" max="7" width="1.85546875" style="1" customWidth="1"/>
    <col min="8" max="8" width="2.5703125" style="1" customWidth="1"/>
    <col min="9" max="9" width="3.42578125" style="1" customWidth="1"/>
    <col min="10" max="10" width="1.5703125" style="1" customWidth="1"/>
    <col min="11" max="11" width="3.42578125" style="1" customWidth="1"/>
    <col min="12" max="12" width="2.85546875" style="1" customWidth="1"/>
    <col min="13" max="13" width="3.140625" style="1" customWidth="1"/>
    <col min="14" max="15" width="3.42578125" style="1" customWidth="1"/>
    <col min="16" max="16" width="4.28515625" style="1" customWidth="1"/>
    <col min="17" max="17" width="3.42578125" style="1" customWidth="1"/>
    <col min="18" max="18" width="4.42578125" style="1" customWidth="1"/>
    <col min="19" max="25" width="3.42578125" style="1" customWidth="1"/>
    <col min="26" max="26" width="2.42578125" style="1" customWidth="1"/>
    <col min="27" max="27" width="3.42578125" style="1" customWidth="1"/>
    <col min="28" max="28" width="2.5703125" style="1" customWidth="1"/>
    <col min="29" max="29" width="3.42578125" style="1" customWidth="1"/>
    <col min="30" max="30" width="5.42578125" style="1" customWidth="1"/>
    <col min="31" max="34" width="3.42578125" style="1" customWidth="1"/>
    <col min="35" max="35" width="8.7109375" style="1" customWidth="1"/>
    <col min="36" max="16384" width="8.7109375" style="1"/>
  </cols>
  <sheetData>
    <row r="1" spans="1:34" ht="6.9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3.6" customHeight="1" x14ac:dyDescent="0.25">
      <c r="A2" s="36"/>
      <c r="B2" s="36"/>
      <c r="C2" s="36"/>
      <c r="D2" s="36"/>
      <c r="E2" s="36"/>
      <c r="F2" s="36"/>
      <c r="G2" s="36"/>
      <c r="H2" s="36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 s="66"/>
      <c r="AB2"/>
      <c r="AC2"/>
      <c r="AD2"/>
      <c r="AE2"/>
      <c r="AF2"/>
      <c r="AG2"/>
      <c r="AH2"/>
    </row>
    <row r="3" spans="1:34" ht="27" customHeight="1" x14ac:dyDescent="0.25">
      <c r="A3" s="191" t="s">
        <v>286</v>
      </c>
      <c r="B3" s="191"/>
      <c r="C3" s="191"/>
      <c r="D3" s="191"/>
      <c r="E3" s="67"/>
      <c r="F3" s="67"/>
      <c r="G3" s="67"/>
      <c r="H3" s="6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x14ac:dyDescent="0.25">
      <c r="A4" s="68" t="s">
        <v>208</v>
      </c>
      <c r="B4" s="68"/>
      <c r="C4" s="189" t="str">
        <f>'Биланс стања'!C4:E4</f>
        <v>GEOFON AD TESLIĆ</v>
      </c>
      <c r="D4" s="189"/>
      <c r="E4" s="189"/>
      <c r="F4" s="189"/>
      <c r="G4" s="189"/>
      <c r="H4" s="69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1:34" x14ac:dyDescent="0.25">
      <c r="A5" s="189">
        <f>'Биланс стања'!A5:E5</f>
        <v>0</v>
      </c>
      <c r="B5" s="189"/>
      <c r="C5" s="189"/>
      <c r="D5" s="189"/>
      <c r="E5" s="189"/>
      <c r="F5" s="189"/>
      <c r="G5" s="189"/>
      <c r="H5" s="45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</row>
    <row r="6" spans="1:34" x14ac:dyDescent="0.25">
      <c r="A6" s="68" t="s">
        <v>661</v>
      </c>
      <c r="B6" s="68"/>
      <c r="C6" s="190" t="str">
        <f>'Биланс стања'!C6:E6</f>
        <v>ALEKSANDRA RAJKOVIĆA 20B</v>
      </c>
      <c r="D6" s="190"/>
      <c r="E6" s="190"/>
      <c r="F6" s="190"/>
      <c r="G6" s="190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 t="s">
        <v>209</v>
      </c>
      <c r="AC6" s="45"/>
      <c r="AD6" s="45"/>
      <c r="AE6" s="45"/>
      <c r="AF6" s="45"/>
      <c r="AG6" s="45"/>
      <c r="AH6" s="45"/>
    </row>
    <row r="7" spans="1:34" x14ac:dyDescent="0.25">
      <c r="A7" s="189">
        <f>'Биланс стања'!A7:E7</f>
        <v>0</v>
      </c>
      <c r="B7" s="189"/>
      <c r="C7" s="189"/>
      <c r="D7" s="189"/>
      <c r="E7" s="189"/>
      <c r="F7" s="189"/>
      <c r="G7" s="189"/>
      <c r="H7" s="45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2" t="str">
        <f>'Биланс стања'!P7</f>
        <v>0</v>
      </c>
      <c r="AB7" s="192"/>
      <c r="AC7" s="192" t="str">
        <f>'Биланс стања'!Q7</f>
        <v>0</v>
      </c>
      <c r="AD7" s="192"/>
      <c r="AE7" s="192" t="str">
        <f>'Биланс стања'!R7</f>
        <v>0</v>
      </c>
      <c r="AF7" s="192"/>
      <c r="AG7" s="192" t="str">
        <f>'Биланс стања'!S7</f>
        <v>0</v>
      </c>
      <c r="AH7" s="192"/>
    </row>
    <row r="8" spans="1:34" x14ac:dyDescent="0.25">
      <c r="A8" s="68" t="s">
        <v>210</v>
      </c>
      <c r="B8" s="68"/>
      <c r="C8" s="70"/>
      <c r="D8" s="70"/>
      <c r="E8" s="70"/>
      <c r="F8" s="70"/>
      <c r="G8" s="7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 t="s">
        <v>211</v>
      </c>
      <c r="AC8" s="45"/>
      <c r="AD8" s="45"/>
      <c r="AE8" s="45"/>
      <c r="AF8" s="45"/>
      <c r="AG8" s="45"/>
      <c r="AH8" s="45"/>
    </row>
    <row r="9" spans="1:34" x14ac:dyDescent="0.25">
      <c r="A9" s="189" t="str">
        <f>'Извјештај о осталом резултату'!A9:E9</f>
        <v>562099-0000195367</v>
      </c>
      <c r="B9" s="189"/>
      <c r="C9" s="189"/>
      <c r="D9" s="189"/>
      <c r="E9" s="189"/>
      <c r="F9" s="189"/>
      <c r="G9" s="189"/>
      <c r="H9" s="71"/>
      <c r="I9" s="192" t="str">
        <f>'Биланс стања'!G9</f>
        <v>4</v>
      </c>
      <c r="J9" s="192"/>
      <c r="K9" s="192" t="str">
        <f>'Биланс стања'!H9</f>
        <v>4</v>
      </c>
      <c r="L9" s="192"/>
      <c r="M9" s="192" t="str">
        <f>'Биланс стања'!I9</f>
        <v>0</v>
      </c>
      <c r="N9" s="192"/>
      <c r="O9" s="192" t="str">
        <f>'Биланс стања'!J9</f>
        <v>1</v>
      </c>
      <c r="P9" s="192"/>
      <c r="Q9" s="192" t="str">
        <f>'Биланс стања'!K9</f>
        <v>2</v>
      </c>
      <c r="R9" s="192"/>
      <c r="S9" s="192" t="str">
        <f>'Биланс стања'!L9</f>
        <v>9</v>
      </c>
      <c r="T9" s="192"/>
      <c r="U9" s="192" t="str">
        <f>'Биланс стања'!M9</f>
        <v>1</v>
      </c>
      <c r="V9" s="192"/>
      <c r="W9" s="192" t="str">
        <f>'Биланс стања'!N9</f>
        <v>5</v>
      </c>
      <c r="X9" s="192"/>
      <c r="Y9" s="192" t="str">
        <f>'Биланс стања'!O9</f>
        <v>4</v>
      </c>
      <c r="Z9" s="192"/>
      <c r="AA9" s="192" t="str">
        <f>'Биланс стања'!P9</f>
        <v>0</v>
      </c>
      <c r="AB9" s="192"/>
      <c r="AC9" s="192" t="str">
        <f>'Биланс стања'!Q9</f>
        <v>0</v>
      </c>
      <c r="AD9" s="192"/>
      <c r="AE9" s="192" t="str">
        <f>'Биланс стања'!R9</f>
        <v>0</v>
      </c>
      <c r="AF9" s="192"/>
      <c r="AG9" s="192" t="str">
        <f>'Биланс стања'!S9</f>
        <v>6</v>
      </c>
      <c r="AH9" s="192"/>
    </row>
    <row r="10" spans="1:34" x14ac:dyDescent="0.25">
      <c r="A10" s="190">
        <f>'Биланс стања'!A10:E10</f>
        <v>0</v>
      </c>
      <c r="B10" s="190"/>
      <c r="C10" s="190"/>
      <c r="D10" s="190"/>
      <c r="E10" s="190"/>
      <c r="F10" s="190"/>
      <c r="G10" s="19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 t="s">
        <v>212</v>
      </c>
      <c r="AF10" s="45"/>
      <c r="AG10" s="45"/>
      <c r="AH10" s="45"/>
    </row>
    <row r="11" spans="1:34" x14ac:dyDescent="0.25">
      <c r="A11" s="190">
        <f>'Биланс стања'!A11:E11</f>
        <v>0</v>
      </c>
      <c r="B11" s="190"/>
      <c r="C11" s="190"/>
      <c r="D11" s="190"/>
      <c r="E11" s="190"/>
      <c r="F11" s="190"/>
      <c r="G11" s="190"/>
      <c r="H11" s="45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 x14ac:dyDescent="0.25">
      <c r="A12" s="190">
        <f>'Биланс стања'!A12:E12</f>
        <v>0</v>
      </c>
      <c r="B12" s="190"/>
      <c r="C12" s="190"/>
      <c r="D12" s="190"/>
      <c r="E12" s="190"/>
      <c r="F12" s="190"/>
      <c r="G12" s="190"/>
      <c r="H12" s="7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4" ht="9.6" customHeight="1" x14ac:dyDescent="0.25">
      <c r="A13" s="72"/>
      <c r="B13" s="72"/>
      <c r="C13" s="72"/>
      <c r="D13" s="72"/>
      <c r="E13" s="72"/>
      <c r="F13" s="72"/>
      <c r="G13" s="72"/>
      <c r="H13" s="72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5.75" x14ac:dyDescent="0.25">
      <c r="A14"/>
      <c r="B14"/>
      <c r="C14"/>
      <c r="D14"/>
      <c r="E14" s="73"/>
      <c r="F14" s="73"/>
      <c r="G14" s="66"/>
      <c r="H14" s="66" t="s">
        <v>659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5.75" x14ac:dyDescent="0.25">
      <c r="A15"/>
      <c r="B15"/>
      <c r="C15"/>
      <c r="D15"/>
      <c r="E15"/>
      <c r="F15" s="74" t="s">
        <v>660</v>
      </c>
      <c r="G15" s="73"/>
      <c r="H15" s="66"/>
      <c r="I15" s="66"/>
      <c r="J15" s="66"/>
      <c r="K15" s="66"/>
      <c r="L15" s="66"/>
      <c r="M15" s="66"/>
      <c r="N15" s="66"/>
      <c r="O15" s="66"/>
      <c r="P15" s="66"/>
      <c r="Q15" s="198"/>
      <c r="R15" s="198"/>
      <c r="S15" s="198"/>
      <c r="T15" s="198"/>
      <c r="U15" s="198"/>
      <c r="V15"/>
      <c r="W15" s="66" t="s">
        <v>289</v>
      </c>
      <c r="X15"/>
      <c r="Y15"/>
      <c r="Z15"/>
      <c r="AA15"/>
      <c r="AB15"/>
      <c r="AC15"/>
      <c r="AD15"/>
      <c r="AE15"/>
      <c r="AF15"/>
      <c r="AG15"/>
      <c r="AH15"/>
    </row>
    <row r="16" spans="1:34" ht="5.4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 s="50" t="s">
        <v>709</v>
      </c>
      <c r="AA17"/>
      <c r="AB17"/>
      <c r="AC17"/>
      <c r="AD17"/>
      <c r="AE17"/>
      <c r="AF17"/>
      <c r="AG17"/>
      <c r="AH17"/>
    </row>
    <row r="18" spans="1:34" ht="18" customHeight="1" x14ac:dyDescent="0.25">
      <c r="A18" s="200" t="s">
        <v>652</v>
      </c>
      <c r="B18" s="200"/>
      <c r="C18" s="200"/>
      <c r="D18" s="201" t="s">
        <v>5</v>
      </c>
      <c r="E18" s="202" t="s">
        <v>653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195" t="s">
        <v>658</v>
      </c>
      <c r="AD18" s="195"/>
      <c r="AE18" s="195" t="s">
        <v>665</v>
      </c>
      <c r="AF18" s="195"/>
      <c r="AG18" s="195"/>
      <c r="AH18" s="195"/>
    </row>
    <row r="19" spans="1:34" ht="94.5" customHeight="1" x14ac:dyDescent="0.25">
      <c r="A19" s="200"/>
      <c r="B19" s="200"/>
      <c r="C19" s="200"/>
      <c r="D19" s="201"/>
      <c r="E19" s="75" t="s">
        <v>662</v>
      </c>
      <c r="F19" s="195" t="s">
        <v>654</v>
      </c>
      <c r="G19" s="195"/>
      <c r="H19" s="195"/>
      <c r="I19" s="195" t="s">
        <v>655</v>
      </c>
      <c r="J19" s="195"/>
      <c r="K19" s="195"/>
      <c r="L19" s="195"/>
      <c r="M19" s="195" t="s">
        <v>656</v>
      </c>
      <c r="N19" s="195"/>
      <c r="O19" s="195"/>
      <c r="P19" s="195" t="s">
        <v>657</v>
      </c>
      <c r="Q19" s="195"/>
      <c r="R19" s="195"/>
      <c r="S19" s="195" t="s">
        <v>663</v>
      </c>
      <c r="T19" s="195"/>
      <c r="U19" s="195"/>
      <c r="V19" s="195" t="s">
        <v>664</v>
      </c>
      <c r="W19" s="195"/>
      <c r="X19" s="195"/>
      <c r="Y19" s="195" t="s">
        <v>666</v>
      </c>
      <c r="Z19" s="195"/>
      <c r="AA19" s="195"/>
      <c r="AB19" s="195"/>
      <c r="AC19" s="195"/>
      <c r="AD19" s="195"/>
      <c r="AE19" s="195"/>
      <c r="AF19" s="195"/>
      <c r="AG19" s="195"/>
      <c r="AH19" s="195"/>
    </row>
    <row r="20" spans="1:34" ht="12.95" customHeight="1" x14ac:dyDescent="0.25">
      <c r="A20" s="197">
        <v>1</v>
      </c>
      <c r="B20" s="197"/>
      <c r="C20" s="197"/>
      <c r="D20" s="76">
        <v>2</v>
      </c>
      <c r="E20" s="76">
        <v>3</v>
      </c>
      <c r="F20" s="197">
        <v>4</v>
      </c>
      <c r="G20" s="197"/>
      <c r="H20" s="197"/>
      <c r="I20" s="197">
        <v>5</v>
      </c>
      <c r="J20" s="197"/>
      <c r="K20" s="197"/>
      <c r="L20" s="197"/>
      <c r="M20" s="197">
        <v>6</v>
      </c>
      <c r="N20" s="197"/>
      <c r="O20" s="197"/>
      <c r="P20" s="197">
        <v>7</v>
      </c>
      <c r="Q20" s="197"/>
      <c r="R20" s="197"/>
      <c r="S20" s="197">
        <v>8</v>
      </c>
      <c r="T20" s="197"/>
      <c r="U20" s="197"/>
      <c r="V20" s="197">
        <v>9</v>
      </c>
      <c r="W20" s="197"/>
      <c r="X20" s="197"/>
      <c r="Y20" s="197">
        <v>10</v>
      </c>
      <c r="Z20" s="197"/>
      <c r="AA20" s="197"/>
      <c r="AB20" s="197"/>
      <c r="AC20" s="197">
        <v>11</v>
      </c>
      <c r="AD20" s="197"/>
      <c r="AE20" s="197">
        <v>12</v>
      </c>
      <c r="AF20" s="197"/>
      <c r="AG20" s="197"/>
      <c r="AH20" s="197"/>
    </row>
    <row r="21" spans="1:34" ht="6" customHeight="1" x14ac:dyDescent="0.25">
      <c r="A21" s="177"/>
      <c r="B21" s="177"/>
      <c r="C21" s="177"/>
      <c r="D21" s="77"/>
      <c r="E21" s="78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</row>
    <row r="22" spans="1:34" ht="27.6" customHeight="1" x14ac:dyDescent="0.25">
      <c r="A22" s="196" t="s">
        <v>713</v>
      </c>
      <c r="B22" s="196"/>
      <c r="C22" s="196"/>
      <c r="D22" s="79">
        <v>901</v>
      </c>
      <c r="E22" s="65">
        <v>515995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>
        <v>8318</v>
      </c>
      <c r="T22" s="176"/>
      <c r="U22" s="176"/>
      <c r="V22" s="176">
        <v>49200</v>
      </c>
      <c r="W22" s="176"/>
      <c r="X22" s="176"/>
      <c r="Y22" s="175">
        <f>SUM(E22:X22)</f>
        <v>573513</v>
      </c>
      <c r="Z22" s="175"/>
      <c r="AA22" s="175"/>
      <c r="AB22" s="175"/>
      <c r="AC22" s="176"/>
      <c r="AD22" s="176"/>
      <c r="AE22" s="175">
        <f>Y22+AC22</f>
        <v>573513</v>
      </c>
      <c r="AF22" s="175"/>
      <c r="AG22" s="175"/>
      <c r="AH22" s="175"/>
    </row>
    <row r="23" spans="1:34" ht="5.45" customHeight="1" x14ac:dyDescent="0.25">
      <c r="A23" s="177"/>
      <c r="B23" s="177"/>
      <c r="C23" s="177"/>
      <c r="D23" s="77"/>
      <c r="E23" s="80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</row>
    <row r="24" spans="1:34" ht="39.6" customHeight="1" x14ac:dyDescent="0.25">
      <c r="A24" s="177" t="s">
        <v>667</v>
      </c>
      <c r="B24" s="177"/>
      <c r="C24" s="177"/>
      <c r="D24" s="79">
        <v>902</v>
      </c>
      <c r="E24" s="65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5">
        <f>SUM(E24:X24)</f>
        <v>0</v>
      </c>
      <c r="Z24" s="175"/>
      <c r="AA24" s="175"/>
      <c r="AB24" s="175"/>
      <c r="AC24" s="176"/>
      <c r="AD24" s="176"/>
      <c r="AE24" s="175">
        <f>Y24+AC24</f>
        <v>0</v>
      </c>
      <c r="AF24" s="175"/>
      <c r="AG24" s="175"/>
      <c r="AH24" s="175"/>
    </row>
    <row r="25" spans="1:34" ht="29.45" customHeight="1" x14ac:dyDescent="0.25">
      <c r="A25" s="177" t="s">
        <v>668</v>
      </c>
      <c r="B25" s="177"/>
      <c r="C25" s="177"/>
      <c r="D25" s="79">
        <v>903</v>
      </c>
      <c r="E25" s="65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5">
        <f>SUM(E25:X25)</f>
        <v>0</v>
      </c>
      <c r="Z25" s="175"/>
      <c r="AA25" s="175"/>
      <c r="AB25" s="175"/>
      <c r="AC25" s="176"/>
      <c r="AD25" s="176"/>
      <c r="AE25" s="175">
        <f>Y25+AC25</f>
        <v>0</v>
      </c>
      <c r="AF25" s="175"/>
      <c r="AG25" s="175"/>
      <c r="AH25" s="175"/>
    </row>
    <row r="26" spans="1:34" ht="42.6" customHeight="1" x14ac:dyDescent="0.25">
      <c r="A26" s="196" t="s">
        <v>669</v>
      </c>
      <c r="B26" s="196"/>
      <c r="C26" s="196"/>
      <c r="D26" s="79">
        <v>904</v>
      </c>
      <c r="E26" s="80">
        <f>E22+E24+E25</f>
        <v>515995</v>
      </c>
      <c r="F26" s="175">
        <f>F22+F24+F25</f>
        <v>0</v>
      </c>
      <c r="G26" s="175"/>
      <c r="H26" s="175"/>
      <c r="I26" s="175">
        <f>I22+I24+I25</f>
        <v>0</v>
      </c>
      <c r="J26" s="175"/>
      <c r="K26" s="175"/>
      <c r="L26" s="175"/>
      <c r="M26" s="175">
        <f>M22+M24+M25</f>
        <v>0</v>
      </c>
      <c r="N26" s="175"/>
      <c r="O26" s="175"/>
      <c r="P26" s="175">
        <f>P22+P24+P25</f>
        <v>0</v>
      </c>
      <c r="Q26" s="175"/>
      <c r="R26" s="175"/>
      <c r="S26" s="175">
        <f>S22+S24+S25</f>
        <v>8318</v>
      </c>
      <c r="T26" s="175"/>
      <c r="U26" s="175"/>
      <c r="V26" s="175">
        <f>V22+V24+V25</f>
        <v>49200</v>
      </c>
      <c r="W26" s="175"/>
      <c r="X26" s="175"/>
      <c r="Y26" s="175">
        <f>SUM(E26:X26)</f>
        <v>573513</v>
      </c>
      <c r="Z26" s="175"/>
      <c r="AA26" s="175"/>
      <c r="AB26" s="175"/>
      <c r="AC26" s="175">
        <f>AC22+AC24+AC25</f>
        <v>0</v>
      </c>
      <c r="AD26" s="175"/>
      <c r="AE26" s="175">
        <f>Y26+AC26</f>
        <v>573513</v>
      </c>
      <c r="AF26" s="175"/>
      <c r="AG26" s="175"/>
      <c r="AH26" s="175"/>
    </row>
    <row r="27" spans="1:34" ht="7.5" customHeight="1" x14ac:dyDescent="0.25">
      <c r="A27" s="177"/>
      <c r="B27" s="177"/>
      <c r="C27" s="177"/>
      <c r="D27" s="77"/>
      <c r="E27" s="80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</row>
    <row r="28" spans="1:34" ht="26.1" customHeight="1" x14ac:dyDescent="0.25">
      <c r="A28" s="177" t="s">
        <v>670</v>
      </c>
      <c r="B28" s="177"/>
      <c r="C28" s="177"/>
      <c r="D28" s="79">
        <v>905</v>
      </c>
      <c r="E28" s="65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>
        <v>2954</v>
      </c>
      <c r="T28" s="176"/>
      <c r="U28" s="176"/>
      <c r="V28" s="176"/>
      <c r="W28" s="176"/>
      <c r="X28" s="176"/>
      <c r="Y28" s="175">
        <f>SUM(E28:X28)</f>
        <v>2954</v>
      </c>
      <c r="Z28" s="175"/>
      <c r="AA28" s="175"/>
      <c r="AB28" s="175"/>
      <c r="AC28" s="176"/>
      <c r="AD28" s="176"/>
      <c r="AE28" s="175">
        <f>Y28+AC28</f>
        <v>2954</v>
      </c>
      <c r="AF28" s="175"/>
      <c r="AG28" s="175"/>
      <c r="AH28" s="175"/>
    </row>
    <row r="29" spans="1:34" ht="29.1" customHeight="1" x14ac:dyDescent="0.25">
      <c r="A29" s="177" t="s">
        <v>671</v>
      </c>
      <c r="B29" s="177"/>
      <c r="C29" s="177"/>
      <c r="D29" s="79">
        <v>906</v>
      </c>
      <c r="E29" s="65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5">
        <f>SUM(E29:X29)</f>
        <v>0</v>
      </c>
      <c r="Z29" s="175"/>
      <c r="AA29" s="175"/>
      <c r="AB29" s="175"/>
      <c r="AC29" s="176"/>
      <c r="AD29" s="176"/>
      <c r="AE29" s="175">
        <f>Y29+AC29</f>
        <v>0</v>
      </c>
      <c r="AF29" s="175"/>
      <c r="AG29" s="175"/>
      <c r="AH29" s="175"/>
    </row>
    <row r="30" spans="1:34" ht="30.6" customHeight="1" x14ac:dyDescent="0.25">
      <c r="A30" s="203" t="s">
        <v>672</v>
      </c>
      <c r="B30" s="203"/>
      <c r="C30" s="203"/>
      <c r="D30" s="79">
        <v>907</v>
      </c>
      <c r="E30" s="80">
        <f>E28+E29</f>
        <v>0</v>
      </c>
      <c r="F30" s="175">
        <f>F28+F29</f>
        <v>0</v>
      </c>
      <c r="G30" s="175"/>
      <c r="H30" s="175"/>
      <c r="I30" s="175">
        <f>I28+I29</f>
        <v>0</v>
      </c>
      <c r="J30" s="175"/>
      <c r="K30" s="175"/>
      <c r="L30" s="175"/>
      <c r="M30" s="175">
        <f>M28+M29</f>
        <v>0</v>
      </c>
      <c r="N30" s="175"/>
      <c r="O30" s="175"/>
      <c r="P30" s="175">
        <f>P28+P29</f>
        <v>0</v>
      </c>
      <c r="Q30" s="175"/>
      <c r="R30" s="175"/>
      <c r="S30" s="175">
        <f>S28+S29</f>
        <v>2954</v>
      </c>
      <c r="T30" s="175"/>
      <c r="U30" s="175"/>
      <c r="V30" s="175">
        <f>V28+V29</f>
        <v>0</v>
      </c>
      <c r="W30" s="175"/>
      <c r="X30" s="175"/>
      <c r="Y30" s="175">
        <f>SUM(E30:X30)</f>
        <v>2954</v>
      </c>
      <c r="Z30" s="175"/>
      <c r="AA30" s="175"/>
      <c r="AB30" s="175"/>
      <c r="AC30" s="175">
        <f>AC28+AC29</f>
        <v>0</v>
      </c>
      <c r="AD30" s="175"/>
      <c r="AE30" s="175">
        <f>Y30+AC30</f>
        <v>2954</v>
      </c>
      <c r="AF30" s="175"/>
      <c r="AG30" s="175"/>
      <c r="AH30" s="175"/>
    </row>
    <row r="31" spans="1:34" ht="7.5" customHeight="1" x14ac:dyDescent="0.25">
      <c r="A31" s="177"/>
      <c r="B31" s="177"/>
      <c r="C31" s="177"/>
      <c r="D31" s="77"/>
      <c r="E31" s="80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</row>
    <row r="32" spans="1:34" ht="39" customHeight="1" x14ac:dyDescent="0.25">
      <c r="A32" s="177" t="s">
        <v>673</v>
      </c>
      <c r="B32" s="177"/>
      <c r="C32" s="177"/>
      <c r="D32" s="79">
        <v>908</v>
      </c>
      <c r="E32" s="65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5">
        <f t="shared" ref="Y32:Y38" si="0">SUM(E32:X32)</f>
        <v>0</v>
      </c>
      <c r="Z32" s="175"/>
      <c r="AA32" s="175"/>
      <c r="AB32" s="175"/>
      <c r="AC32" s="176"/>
      <c r="AD32" s="176"/>
      <c r="AE32" s="175">
        <f>Y32+AC32</f>
        <v>0</v>
      </c>
      <c r="AF32" s="175"/>
      <c r="AG32" s="175"/>
      <c r="AH32" s="175"/>
    </row>
    <row r="33" spans="1:34" ht="41.45" customHeight="1" x14ac:dyDescent="0.25">
      <c r="A33" s="177" t="s">
        <v>674</v>
      </c>
      <c r="B33" s="177"/>
      <c r="C33" s="177"/>
      <c r="D33" s="79">
        <v>909</v>
      </c>
      <c r="E33" s="65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5">
        <f t="shared" si="0"/>
        <v>0</v>
      </c>
      <c r="Z33" s="175"/>
      <c r="AA33" s="175"/>
      <c r="AB33" s="175"/>
      <c r="AC33" s="176"/>
      <c r="AD33" s="176"/>
      <c r="AE33" s="175">
        <f t="shared" ref="AE33:AE38" si="1">Y33+AC33</f>
        <v>0</v>
      </c>
      <c r="AF33" s="175"/>
      <c r="AG33" s="175"/>
      <c r="AH33" s="175"/>
    </row>
    <row r="34" spans="1:34" ht="18.600000000000001" customHeight="1" x14ac:dyDescent="0.25">
      <c r="A34" s="177" t="s">
        <v>675</v>
      </c>
      <c r="B34" s="177"/>
      <c r="C34" s="177"/>
      <c r="D34" s="79">
        <v>910</v>
      </c>
      <c r="E34" s="65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5">
        <f t="shared" si="0"/>
        <v>0</v>
      </c>
      <c r="Z34" s="175"/>
      <c r="AA34" s="175"/>
      <c r="AB34" s="175"/>
      <c r="AC34" s="176"/>
      <c r="AD34" s="176"/>
      <c r="AE34" s="175">
        <f t="shared" si="1"/>
        <v>0</v>
      </c>
      <c r="AF34" s="175"/>
      <c r="AG34" s="175"/>
      <c r="AH34" s="175"/>
    </row>
    <row r="35" spans="1:34" ht="39.950000000000003" customHeight="1" x14ac:dyDescent="0.25">
      <c r="A35" s="177" t="s">
        <v>676</v>
      </c>
      <c r="B35" s="177"/>
      <c r="C35" s="177"/>
      <c r="D35" s="79">
        <v>911</v>
      </c>
      <c r="E35" s="65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5">
        <f t="shared" si="0"/>
        <v>0</v>
      </c>
      <c r="Z35" s="175"/>
      <c r="AA35" s="175"/>
      <c r="AB35" s="175"/>
      <c r="AC35" s="176"/>
      <c r="AD35" s="176"/>
      <c r="AE35" s="175">
        <f t="shared" si="1"/>
        <v>0</v>
      </c>
      <c r="AF35" s="175"/>
      <c r="AG35" s="175"/>
      <c r="AH35" s="175"/>
    </row>
    <row r="36" spans="1:34" ht="18.95" customHeight="1" x14ac:dyDescent="0.25">
      <c r="A36" s="177" t="s">
        <v>677</v>
      </c>
      <c r="B36" s="177"/>
      <c r="C36" s="177"/>
      <c r="D36" s="79">
        <v>912</v>
      </c>
      <c r="E36" s="65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5">
        <f t="shared" si="0"/>
        <v>0</v>
      </c>
      <c r="Z36" s="175"/>
      <c r="AA36" s="175"/>
      <c r="AB36" s="175"/>
      <c r="AC36" s="176"/>
      <c r="AD36" s="176"/>
      <c r="AE36" s="175">
        <f t="shared" si="1"/>
        <v>0</v>
      </c>
      <c r="AF36" s="175"/>
      <c r="AG36" s="175"/>
      <c r="AH36" s="175"/>
    </row>
    <row r="37" spans="1:34" ht="9" customHeight="1" x14ac:dyDescent="0.25">
      <c r="A37" s="177"/>
      <c r="B37" s="177"/>
      <c r="C37" s="177"/>
      <c r="D37" s="79"/>
      <c r="E37" s="80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</row>
    <row r="38" spans="1:34" ht="54" customHeight="1" x14ac:dyDescent="0.25">
      <c r="A38" s="196" t="s">
        <v>678</v>
      </c>
      <c r="B38" s="196"/>
      <c r="C38" s="196"/>
      <c r="D38" s="79">
        <v>913</v>
      </c>
      <c r="E38" s="80">
        <f>E26+E30+E32-E33-E34+E35+E36</f>
        <v>515995</v>
      </c>
      <c r="F38" s="175">
        <f>F26+F30+F32-F33-F34+F35+F36</f>
        <v>0</v>
      </c>
      <c r="G38" s="175"/>
      <c r="H38" s="175"/>
      <c r="I38" s="175">
        <f>I26+I30+I32-I33-I34+I35+I36</f>
        <v>0</v>
      </c>
      <c r="J38" s="175"/>
      <c r="K38" s="175"/>
      <c r="L38" s="175"/>
      <c r="M38" s="175">
        <f>M26+M30+M32-M33-M34+M35+M36</f>
        <v>0</v>
      </c>
      <c r="N38" s="175"/>
      <c r="O38" s="175"/>
      <c r="P38" s="175">
        <f>P26+P30+P32-P33-P34+P35+P36</f>
        <v>0</v>
      </c>
      <c r="Q38" s="175"/>
      <c r="R38" s="175"/>
      <c r="S38" s="175">
        <f>S26+S30+S32-S33-S34+S35+S36</f>
        <v>11272</v>
      </c>
      <c r="T38" s="175"/>
      <c r="U38" s="175"/>
      <c r="V38" s="175">
        <f>V26+V30+V32-V33-V34+V35+V36</f>
        <v>49200</v>
      </c>
      <c r="W38" s="175"/>
      <c r="X38" s="175"/>
      <c r="Y38" s="175">
        <f t="shared" si="0"/>
        <v>576467</v>
      </c>
      <c r="Z38" s="175"/>
      <c r="AA38" s="175"/>
      <c r="AB38" s="175"/>
      <c r="AC38" s="175">
        <f>AC26+AC30+AC32-AC33-AC34+AC35+AC36</f>
        <v>0</v>
      </c>
      <c r="AD38" s="175"/>
      <c r="AE38" s="175">
        <f t="shared" si="1"/>
        <v>576467</v>
      </c>
      <c r="AF38" s="175"/>
      <c r="AG38" s="175"/>
      <c r="AH38" s="175"/>
    </row>
    <row r="39" spans="1:34" ht="8.4499999999999993" customHeight="1" x14ac:dyDescent="0.25">
      <c r="A39" s="177"/>
      <c r="B39" s="177"/>
      <c r="C39" s="177"/>
      <c r="D39" s="77"/>
      <c r="E39" s="80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</row>
    <row r="40" spans="1:34" ht="42" customHeight="1" x14ac:dyDescent="0.25">
      <c r="A40" s="177" t="s">
        <v>679</v>
      </c>
      <c r="B40" s="177"/>
      <c r="C40" s="177"/>
      <c r="D40" s="79">
        <v>914</v>
      </c>
      <c r="E40" s="65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5">
        <f>SUM(E40:X40)</f>
        <v>0</v>
      </c>
      <c r="Z40" s="175"/>
      <c r="AA40" s="175"/>
      <c r="AB40" s="175"/>
      <c r="AC40" s="176"/>
      <c r="AD40" s="176"/>
      <c r="AE40" s="175">
        <f t="shared" ref="AE40:AE42" si="2">Y40+AC40</f>
        <v>0</v>
      </c>
      <c r="AF40" s="175"/>
      <c r="AG40" s="175"/>
      <c r="AH40" s="175"/>
    </row>
    <row r="41" spans="1:34" ht="28.5" customHeight="1" x14ac:dyDescent="0.25">
      <c r="A41" s="177" t="s">
        <v>680</v>
      </c>
      <c r="B41" s="177"/>
      <c r="C41" s="177"/>
      <c r="D41" s="79">
        <v>915</v>
      </c>
      <c r="E41" s="6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5">
        <f>SUM(E41:X41)</f>
        <v>0</v>
      </c>
      <c r="Z41" s="175"/>
      <c r="AA41" s="175"/>
      <c r="AB41" s="175"/>
      <c r="AC41" s="176"/>
      <c r="AD41" s="176"/>
      <c r="AE41" s="175">
        <f t="shared" si="2"/>
        <v>0</v>
      </c>
      <c r="AF41" s="175"/>
      <c r="AG41" s="175"/>
      <c r="AH41" s="175"/>
    </row>
    <row r="42" spans="1:34" ht="53.1" customHeight="1" x14ac:dyDescent="0.25">
      <c r="A42" s="196" t="s">
        <v>681</v>
      </c>
      <c r="B42" s="196"/>
      <c r="C42" s="196"/>
      <c r="D42" s="79">
        <v>916</v>
      </c>
      <c r="E42" s="80">
        <f>E38+E40+E41</f>
        <v>515995</v>
      </c>
      <c r="F42" s="175">
        <f>F38+F40+F41</f>
        <v>0</v>
      </c>
      <c r="G42" s="175"/>
      <c r="H42" s="175"/>
      <c r="I42" s="175">
        <f>I38+I40+I41</f>
        <v>0</v>
      </c>
      <c r="J42" s="175"/>
      <c r="K42" s="175"/>
      <c r="L42" s="175"/>
      <c r="M42" s="175">
        <f>M38+M40+M41</f>
        <v>0</v>
      </c>
      <c r="N42" s="175"/>
      <c r="O42" s="175"/>
      <c r="P42" s="175">
        <f>P38+P40+P41</f>
        <v>0</v>
      </c>
      <c r="Q42" s="175"/>
      <c r="R42" s="175"/>
      <c r="S42" s="175">
        <f>S38+S40+S41</f>
        <v>11272</v>
      </c>
      <c r="T42" s="175"/>
      <c r="U42" s="175"/>
      <c r="V42" s="175">
        <f>V38+V40+V41</f>
        <v>49200</v>
      </c>
      <c r="W42" s="175"/>
      <c r="X42" s="175"/>
      <c r="Y42" s="175">
        <f>SUM(E42:X42)</f>
        <v>576467</v>
      </c>
      <c r="Z42" s="175"/>
      <c r="AA42" s="175"/>
      <c r="AB42" s="175"/>
      <c r="AC42" s="175">
        <f>AC38+AC40+AC41</f>
        <v>0</v>
      </c>
      <c r="AD42" s="175"/>
      <c r="AE42" s="175">
        <f t="shared" si="2"/>
        <v>576467</v>
      </c>
      <c r="AF42" s="175"/>
      <c r="AG42" s="175"/>
      <c r="AH42" s="175"/>
    </row>
    <row r="43" spans="1:34" ht="9.6" customHeight="1" x14ac:dyDescent="0.25">
      <c r="A43" s="177"/>
      <c r="B43" s="177"/>
      <c r="C43" s="177"/>
      <c r="D43" s="77"/>
      <c r="E43" s="80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</row>
    <row r="44" spans="1:34" ht="29.45" customHeight="1" x14ac:dyDescent="0.25">
      <c r="A44" s="177" t="s">
        <v>682</v>
      </c>
      <c r="B44" s="177"/>
      <c r="C44" s="177"/>
      <c r="D44" s="79">
        <v>917</v>
      </c>
      <c r="E44" s="65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>
        <v>2011</v>
      </c>
      <c r="T44" s="176"/>
      <c r="U44" s="176"/>
      <c r="V44" s="176"/>
      <c r="W44" s="176"/>
      <c r="X44" s="176"/>
      <c r="Y44" s="175">
        <f>SUM(E44:X44)</f>
        <v>2011</v>
      </c>
      <c r="Z44" s="175"/>
      <c r="AA44" s="175"/>
      <c r="AB44" s="175"/>
      <c r="AC44" s="176"/>
      <c r="AD44" s="176"/>
      <c r="AE44" s="175">
        <f t="shared" ref="AE44:AE46" si="3">Y44+AC44</f>
        <v>2011</v>
      </c>
      <c r="AF44" s="175"/>
      <c r="AG44" s="175"/>
      <c r="AH44" s="175"/>
    </row>
    <row r="45" spans="1:34" ht="28.5" customHeight="1" x14ac:dyDescent="0.25">
      <c r="A45" s="177" t="s">
        <v>683</v>
      </c>
      <c r="B45" s="177"/>
      <c r="C45" s="177"/>
      <c r="D45" s="79">
        <v>918</v>
      </c>
      <c r="E45" s="65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5">
        <f>SUM(E45:X45)</f>
        <v>0</v>
      </c>
      <c r="Z45" s="175"/>
      <c r="AA45" s="175"/>
      <c r="AB45" s="175"/>
      <c r="AC45" s="176"/>
      <c r="AD45" s="176"/>
      <c r="AE45" s="175">
        <f t="shared" si="3"/>
        <v>0</v>
      </c>
      <c r="AF45" s="175"/>
      <c r="AG45" s="175"/>
      <c r="AH45" s="175"/>
    </row>
    <row r="46" spans="1:34" ht="42.6" customHeight="1" x14ac:dyDescent="0.25">
      <c r="A46" s="203" t="s">
        <v>684</v>
      </c>
      <c r="B46" s="203"/>
      <c r="C46" s="203"/>
      <c r="D46" s="79">
        <v>919</v>
      </c>
      <c r="E46" s="80">
        <f>E44+E45</f>
        <v>0</v>
      </c>
      <c r="F46" s="175">
        <f>F44+F45</f>
        <v>0</v>
      </c>
      <c r="G46" s="175"/>
      <c r="H46" s="175"/>
      <c r="I46" s="175">
        <f>I44+I45</f>
        <v>0</v>
      </c>
      <c r="J46" s="175"/>
      <c r="K46" s="175"/>
      <c r="L46" s="175"/>
      <c r="M46" s="175">
        <f>M44+M45</f>
        <v>0</v>
      </c>
      <c r="N46" s="175"/>
      <c r="O46" s="175"/>
      <c r="P46" s="175">
        <f>P44+P45</f>
        <v>0</v>
      </c>
      <c r="Q46" s="175"/>
      <c r="R46" s="175"/>
      <c r="S46" s="175">
        <f>S44+S45</f>
        <v>2011</v>
      </c>
      <c r="T46" s="175"/>
      <c r="U46" s="175"/>
      <c r="V46" s="175">
        <f>V44+V45</f>
        <v>0</v>
      </c>
      <c r="W46" s="175"/>
      <c r="X46" s="175"/>
      <c r="Y46" s="175">
        <f>SUM(E46:X46)</f>
        <v>2011</v>
      </c>
      <c r="Z46" s="175"/>
      <c r="AA46" s="175"/>
      <c r="AB46" s="175"/>
      <c r="AC46" s="175">
        <f>AC44+AC45</f>
        <v>0</v>
      </c>
      <c r="AD46" s="175"/>
      <c r="AE46" s="175">
        <f t="shared" si="3"/>
        <v>2011</v>
      </c>
      <c r="AF46" s="175"/>
      <c r="AG46" s="175"/>
      <c r="AH46" s="175"/>
    </row>
    <row r="47" spans="1:34" ht="10.5" customHeight="1" x14ac:dyDescent="0.25">
      <c r="A47" s="177"/>
      <c r="B47" s="177"/>
      <c r="C47" s="177"/>
      <c r="D47" s="77"/>
      <c r="E47" s="80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</row>
    <row r="48" spans="1:34" ht="41.1" customHeight="1" x14ac:dyDescent="0.25">
      <c r="A48" s="177" t="s">
        <v>685</v>
      </c>
      <c r="B48" s="177"/>
      <c r="C48" s="177"/>
      <c r="D48" s="79">
        <v>920</v>
      </c>
      <c r="E48" s="65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5">
        <f>SUM(E48:X48)</f>
        <v>0</v>
      </c>
      <c r="Z48" s="175"/>
      <c r="AA48" s="175"/>
      <c r="AB48" s="175"/>
      <c r="AC48" s="176"/>
      <c r="AD48" s="176"/>
      <c r="AE48" s="175">
        <f t="shared" ref="AE48:AE52" si="4">Y48+AC48</f>
        <v>0</v>
      </c>
      <c r="AF48" s="175"/>
      <c r="AG48" s="175"/>
      <c r="AH48" s="175"/>
    </row>
    <row r="49" spans="1:34" ht="42.6" customHeight="1" x14ac:dyDescent="0.25">
      <c r="A49" s="177" t="s">
        <v>686</v>
      </c>
      <c r="B49" s="177"/>
      <c r="C49" s="177"/>
      <c r="D49" s="79">
        <v>921</v>
      </c>
      <c r="E49" s="65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>
        <v>4922</v>
      </c>
      <c r="W49" s="176"/>
      <c r="X49" s="176"/>
      <c r="Y49" s="175">
        <f>SUM(E49:X49)</f>
        <v>4922</v>
      </c>
      <c r="Z49" s="175"/>
      <c r="AA49" s="175"/>
      <c r="AB49" s="175"/>
      <c r="AC49" s="176"/>
      <c r="AD49" s="176"/>
      <c r="AE49" s="175">
        <f t="shared" si="4"/>
        <v>4922</v>
      </c>
      <c r="AF49" s="175"/>
      <c r="AG49" s="175"/>
      <c r="AH49" s="175"/>
    </row>
    <row r="50" spans="1:34" ht="16.5" customHeight="1" x14ac:dyDescent="0.25">
      <c r="A50" s="177" t="s">
        <v>687</v>
      </c>
      <c r="B50" s="177"/>
      <c r="C50" s="177"/>
      <c r="D50" s="79">
        <v>922</v>
      </c>
      <c r="E50" s="65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5">
        <f>SUM(E50:X50)</f>
        <v>0</v>
      </c>
      <c r="Z50" s="175"/>
      <c r="AA50" s="175"/>
      <c r="AB50" s="175"/>
      <c r="AC50" s="176"/>
      <c r="AD50" s="176"/>
      <c r="AE50" s="175">
        <f t="shared" si="4"/>
        <v>0</v>
      </c>
      <c r="AF50" s="175"/>
      <c r="AG50" s="175"/>
      <c r="AH50" s="175"/>
    </row>
    <row r="51" spans="1:34" ht="43.5" customHeight="1" x14ac:dyDescent="0.25">
      <c r="A51" s="177" t="s">
        <v>688</v>
      </c>
      <c r="B51" s="177"/>
      <c r="C51" s="177"/>
      <c r="D51" s="79">
        <v>923</v>
      </c>
      <c r="E51" s="65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5">
        <f>SUM(E51:X51)</f>
        <v>0</v>
      </c>
      <c r="Z51" s="175"/>
      <c r="AA51" s="175"/>
      <c r="AB51" s="175"/>
      <c r="AC51" s="176"/>
      <c r="AD51" s="176"/>
      <c r="AE51" s="175">
        <f t="shared" si="4"/>
        <v>0</v>
      </c>
      <c r="AF51" s="175"/>
      <c r="AG51" s="175"/>
      <c r="AH51" s="175"/>
    </row>
    <row r="52" spans="1:34" x14ac:dyDescent="0.25">
      <c r="A52" s="177" t="s">
        <v>689</v>
      </c>
      <c r="B52" s="177"/>
      <c r="C52" s="177"/>
      <c r="D52" s="79">
        <v>924</v>
      </c>
      <c r="E52" s="6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5">
        <f>SUM(E52:X52)</f>
        <v>0</v>
      </c>
      <c r="Z52" s="175"/>
      <c r="AA52" s="175"/>
      <c r="AB52" s="175"/>
      <c r="AC52" s="176"/>
      <c r="AD52" s="176"/>
      <c r="AE52" s="175">
        <f t="shared" si="4"/>
        <v>0</v>
      </c>
      <c r="AF52" s="175"/>
      <c r="AG52" s="175"/>
      <c r="AH52" s="175"/>
    </row>
    <row r="53" spans="1:34" ht="9.6" customHeight="1" x14ac:dyDescent="0.25">
      <c r="A53" s="177"/>
      <c r="B53" s="177"/>
      <c r="C53" s="177"/>
      <c r="D53" s="77"/>
      <c r="E53" s="80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</row>
    <row r="54" spans="1:34" ht="44.45" customHeight="1" x14ac:dyDescent="0.25">
      <c r="A54" s="196" t="s">
        <v>690</v>
      </c>
      <c r="B54" s="196"/>
      <c r="C54" s="196"/>
      <c r="D54" s="79">
        <v>925</v>
      </c>
      <c r="E54" s="80">
        <f>E42+E46+E48-E49-E50+E51+E52</f>
        <v>515995</v>
      </c>
      <c r="F54" s="175">
        <f>F42+F46+F48-F49-F50+F51+F52</f>
        <v>0</v>
      </c>
      <c r="G54" s="175"/>
      <c r="H54" s="175"/>
      <c r="I54" s="175">
        <f>I42+I46+I48-I49-I50+I51+I52</f>
        <v>0</v>
      </c>
      <c r="J54" s="175"/>
      <c r="K54" s="175"/>
      <c r="L54" s="175"/>
      <c r="M54" s="175">
        <f>M42+M46+M48-M49-M50+M51+M52</f>
        <v>0</v>
      </c>
      <c r="N54" s="175"/>
      <c r="O54" s="175"/>
      <c r="P54" s="175">
        <f>P42+P46+P48-P49-P50+P51+P52</f>
        <v>0</v>
      </c>
      <c r="Q54" s="175"/>
      <c r="R54" s="175"/>
      <c r="S54" s="175">
        <f>S42+S46+S48-S49-S50+S51+S52</f>
        <v>13283</v>
      </c>
      <c r="T54" s="175"/>
      <c r="U54" s="175"/>
      <c r="V54" s="175">
        <f>V42+V46+V48-V49-V50+V51+V52</f>
        <v>44278</v>
      </c>
      <c r="W54" s="175"/>
      <c r="X54" s="175"/>
      <c r="Y54" s="175">
        <f>SUM(E54:X54)</f>
        <v>573556</v>
      </c>
      <c r="Z54" s="175"/>
      <c r="AA54" s="175"/>
      <c r="AB54" s="175"/>
      <c r="AC54" s="175">
        <f>AC42+AC46+AC48-AC49-AC50+AC51+AC52</f>
        <v>0</v>
      </c>
      <c r="AD54" s="175"/>
      <c r="AE54" s="175">
        <f t="shared" ref="AE54" si="5">Y54+AC54</f>
        <v>573556</v>
      </c>
      <c r="AF54" s="175"/>
      <c r="AG54" s="175"/>
      <c r="AH54" s="175"/>
    </row>
    <row r="55" spans="1:34" ht="11.45" customHeight="1" x14ac:dyDescent="0.25">
      <c r="A55" s="204"/>
      <c r="B55" s="204"/>
      <c r="C55" s="204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7.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5">
      <c r="A57" s="36" t="s">
        <v>280</v>
      </c>
      <c r="B57" s="36"/>
      <c r="C57" s="36"/>
      <c r="D57" s="36"/>
      <c r="E57" s="36"/>
      <c r="F57" s="36"/>
      <c r="G57" s="146" t="s">
        <v>282</v>
      </c>
      <c r="H57" s="146"/>
      <c r="I57" s="146"/>
      <c r="J57" s="146"/>
      <c r="K57" s="146"/>
      <c r="L57" s="146"/>
      <c r="M57" s="146"/>
      <c r="N57" s="146"/>
      <c r="O57" s="146"/>
      <c r="P57" s="146"/>
      <c r="Q57" s="36"/>
      <c r="R57" s="36"/>
      <c r="S57" s="36" t="s">
        <v>693</v>
      </c>
      <c r="T57" s="36"/>
      <c r="U57" s="36"/>
      <c r="V57" s="36"/>
      <c r="W57" s="146" t="s">
        <v>283</v>
      </c>
      <c r="X57" s="146"/>
      <c r="Y57" s="146"/>
      <c r="Z57" s="146"/>
      <c r="AA57" s="146"/>
      <c r="AB57" s="146"/>
      <c r="AC57" s="146"/>
      <c r="AD57" s="146"/>
      <c r="AE57" s="146"/>
      <c r="AF57" s="146"/>
      <c r="AG57"/>
      <c r="AH57"/>
    </row>
    <row r="58" spans="1:34" x14ac:dyDescent="0.25">
      <c r="A58" s="36" t="s">
        <v>281</v>
      </c>
      <c r="B58" s="162"/>
      <c r="C58" s="162"/>
      <c r="D58" s="162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/>
      <c r="AH58"/>
    </row>
    <row r="59" spans="1:34" x14ac:dyDescent="0.25">
      <c r="A59" s="36"/>
      <c r="B59" s="33"/>
      <c r="C59" s="36"/>
      <c r="D59" s="36"/>
      <c r="E59" s="36"/>
      <c r="F59" s="36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36"/>
      <c r="R59" s="36"/>
      <c r="S59" s="36"/>
      <c r="T59" s="36"/>
      <c r="U59" s="36"/>
      <c r="V59" s="36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</row>
    <row r="60" spans="1:34" ht="8.1" customHeight="1" x14ac:dyDescent="0.25">
      <c r="A60" s="36"/>
      <c r="B60" s="33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/>
      <c r="AH60"/>
    </row>
    <row r="61" spans="1:34" ht="14.45" customHeight="1" x14ac:dyDescent="0.25">
      <c r="A61" s="36"/>
      <c r="B61" s="36"/>
      <c r="C61" s="36"/>
      <c r="D61" s="36"/>
      <c r="E61" s="36"/>
      <c r="F61" s="36"/>
      <c r="G61" s="163" t="s">
        <v>285</v>
      </c>
      <c r="H61" s="163"/>
      <c r="I61" s="163"/>
      <c r="J61" s="163"/>
      <c r="K61" s="163"/>
      <c r="L61" s="163"/>
      <c r="M61" s="163"/>
      <c r="N61" s="163"/>
      <c r="O61" s="163"/>
      <c r="P61" s="163"/>
      <c r="Q61" s="36"/>
      <c r="R61" s="36"/>
      <c r="S61" s="36"/>
      <c r="T61" s="36"/>
      <c r="U61" s="36"/>
      <c r="V61" s="36"/>
      <c r="W61" s="165" t="s">
        <v>284</v>
      </c>
      <c r="X61" s="165"/>
      <c r="Y61" s="165"/>
      <c r="Z61" s="165"/>
      <c r="AA61" s="165"/>
      <c r="AB61" s="165"/>
      <c r="AC61" s="165"/>
      <c r="AD61" s="165"/>
      <c r="AE61" s="165"/>
      <c r="AF61" s="165"/>
      <c r="AG61"/>
      <c r="AH61"/>
    </row>
  </sheetData>
  <sheetProtection sheet="1" objects="1" scenarios="1"/>
  <mergeCells count="419">
    <mergeCell ref="B58:D58"/>
    <mergeCell ref="G59:P59"/>
    <mergeCell ref="W59:AF59"/>
    <mergeCell ref="G61:P61"/>
    <mergeCell ref="W61:AF61"/>
    <mergeCell ref="W57:AF57"/>
    <mergeCell ref="AE52:AH52"/>
    <mergeCell ref="AE53:AH53"/>
    <mergeCell ref="AE54:AH54"/>
    <mergeCell ref="V53:X53"/>
    <mergeCell ref="V54:X54"/>
    <mergeCell ref="P53:R53"/>
    <mergeCell ref="P54:R54"/>
    <mergeCell ref="G57:P57"/>
    <mergeCell ref="A55:C55"/>
    <mergeCell ref="A53:C53"/>
    <mergeCell ref="A54:C54"/>
    <mergeCell ref="AE47:AH47"/>
    <mergeCell ref="AE48:AH48"/>
    <mergeCell ref="AE49:AH49"/>
    <mergeCell ref="AE50:AH50"/>
    <mergeCell ref="AE51:AH51"/>
    <mergeCell ref="AE42:AH42"/>
    <mergeCell ref="AE43:AH43"/>
    <mergeCell ref="AE44:AH44"/>
    <mergeCell ref="AE45:AH45"/>
    <mergeCell ref="AE46:AH46"/>
    <mergeCell ref="AE37:AH37"/>
    <mergeCell ref="AE38:AH38"/>
    <mergeCell ref="AE39:AH39"/>
    <mergeCell ref="AE40:AH40"/>
    <mergeCell ref="AE41:AH41"/>
    <mergeCell ref="AE21:AH21"/>
    <mergeCell ref="AE22:AH22"/>
    <mergeCell ref="AE24:AH24"/>
    <mergeCell ref="AE25:AH25"/>
    <mergeCell ref="AE26:AH26"/>
    <mergeCell ref="AE27:AH27"/>
    <mergeCell ref="AE28:AH28"/>
    <mergeCell ref="AE29:AH29"/>
    <mergeCell ref="AE30:AH30"/>
    <mergeCell ref="AE31:AH31"/>
    <mergeCell ref="AE32:AH32"/>
    <mergeCell ref="AE33:AH33"/>
    <mergeCell ref="AE34:AH34"/>
    <mergeCell ref="AE35:AH35"/>
    <mergeCell ref="AE36:AH36"/>
    <mergeCell ref="AE23:AH23"/>
    <mergeCell ref="AC50:AD50"/>
    <mergeCell ref="AC51:AD51"/>
    <mergeCell ref="AC52:AD52"/>
    <mergeCell ref="AC53:AD53"/>
    <mergeCell ref="AC54:AD54"/>
    <mergeCell ref="AC45:AD45"/>
    <mergeCell ref="AC46:AD46"/>
    <mergeCell ref="AC47:AD47"/>
    <mergeCell ref="AC48:AD48"/>
    <mergeCell ref="AC49:AD49"/>
    <mergeCell ref="AC40:AD40"/>
    <mergeCell ref="AC41:AD41"/>
    <mergeCell ref="AC42:AD42"/>
    <mergeCell ref="AC43:AD43"/>
    <mergeCell ref="AC44:AD44"/>
    <mergeCell ref="AC35:AD35"/>
    <mergeCell ref="AC36:AD36"/>
    <mergeCell ref="AC37:AD37"/>
    <mergeCell ref="AC38:AD38"/>
    <mergeCell ref="AC39:AD39"/>
    <mergeCell ref="AC21:AD21"/>
    <mergeCell ref="AC22:AD22"/>
    <mergeCell ref="AC24:AD24"/>
    <mergeCell ref="AC25:AD25"/>
    <mergeCell ref="AC26:AD26"/>
    <mergeCell ref="AC27:AD27"/>
    <mergeCell ref="AC28:AD28"/>
    <mergeCell ref="AC29:AD29"/>
    <mergeCell ref="AC30:AD30"/>
    <mergeCell ref="AC23:AD23"/>
    <mergeCell ref="AC31:AD31"/>
    <mergeCell ref="AC32:AD32"/>
    <mergeCell ref="AC33:AD33"/>
    <mergeCell ref="AC34:AD34"/>
    <mergeCell ref="Y53:AB53"/>
    <mergeCell ref="Y54:AB54"/>
    <mergeCell ref="Y48:AB48"/>
    <mergeCell ref="Y49:AB49"/>
    <mergeCell ref="Y50:AB50"/>
    <mergeCell ref="Y51:AB51"/>
    <mergeCell ref="Y52:AB52"/>
    <mergeCell ref="Y43:AB43"/>
    <mergeCell ref="Y44:AB44"/>
    <mergeCell ref="Y45:AB45"/>
    <mergeCell ref="Y46:AB46"/>
    <mergeCell ref="Y47:AB47"/>
    <mergeCell ref="Y38:AB38"/>
    <mergeCell ref="Y39:AB39"/>
    <mergeCell ref="Y40:AB40"/>
    <mergeCell ref="Y41:AB41"/>
    <mergeCell ref="Y42:AB42"/>
    <mergeCell ref="Y33:AB33"/>
    <mergeCell ref="Y34:AB34"/>
    <mergeCell ref="Y35:AB35"/>
    <mergeCell ref="Y36:AB36"/>
    <mergeCell ref="Y37:AB37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Y29:AB29"/>
    <mergeCell ref="Y30:AB30"/>
    <mergeCell ref="Y31:AB31"/>
    <mergeCell ref="Y32:AB32"/>
    <mergeCell ref="V48:X48"/>
    <mergeCell ref="V49:X49"/>
    <mergeCell ref="V50:X50"/>
    <mergeCell ref="V51:X51"/>
    <mergeCell ref="V52:X52"/>
    <mergeCell ref="V43:X43"/>
    <mergeCell ref="V44:X44"/>
    <mergeCell ref="V45:X45"/>
    <mergeCell ref="V46:X46"/>
    <mergeCell ref="V47:X47"/>
    <mergeCell ref="V38:X38"/>
    <mergeCell ref="V39:X39"/>
    <mergeCell ref="V40:X40"/>
    <mergeCell ref="V41:X41"/>
    <mergeCell ref="V42:X42"/>
    <mergeCell ref="V33:X33"/>
    <mergeCell ref="V34:X34"/>
    <mergeCell ref="V35:X35"/>
    <mergeCell ref="V36:X36"/>
    <mergeCell ref="V37:X37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1:X31"/>
    <mergeCell ref="V32:X32"/>
    <mergeCell ref="S53:U53"/>
    <mergeCell ref="S54:U54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38:U38"/>
    <mergeCell ref="S39:U39"/>
    <mergeCell ref="S40:U40"/>
    <mergeCell ref="S41:U41"/>
    <mergeCell ref="S42:U42"/>
    <mergeCell ref="S33:U33"/>
    <mergeCell ref="S34:U34"/>
    <mergeCell ref="S35:U35"/>
    <mergeCell ref="S36:U36"/>
    <mergeCell ref="S37:U37"/>
    <mergeCell ref="S21:U21"/>
    <mergeCell ref="S22:U22"/>
    <mergeCell ref="S23:U23"/>
    <mergeCell ref="S24:U24"/>
    <mergeCell ref="S25:U25"/>
    <mergeCell ref="S26:U26"/>
    <mergeCell ref="S27:U27"/>
    <mergeCell ref="S28:U28"/>
    <mergeCell ref="S29:U29"/>
    <mergeCell ref="S30:U30"/>
    <mergeCell ref="S31:U31"/>
    <mergeCell ref="S32:U32"/>
    <mergeCell ref="P48:R48"/>
    <mergeCell ref="P49:R49"/>
    <mergeCell ref="P50:R50"/>
    <mergeCell ref="P51:R51"/>
    <mergeCell ref="P52:R52"/>
    <mergeCell ref="P43:R43"/>
    <mergeCell ref="P44:R44"/>
    <mergeCell ref="P45:R45"/>
    <mergeCell ref="P46:R46"/>
    <mergeCell ref="P47:R47"/>
    <mergeCell ref="P38:R38"/>
    <mergeCell ref="P39:R39"/>
    <mergeCell ref="P40:R40"/>
    <mergeCell ref="P41:R41"/>
    <mergeCell ref="P42:R42"/>
    <mergeCell ref="P33:R33"/>
    <mergeCell ref="P34:R34"/>
    <mergeCell ref="P35:R35"/>
    <mergeCell ref="P36:R36"/>
    <mergeCell ref="P37:R37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M53:O53"/>
    <mergeCell ref="M54:O54"/>
    <mergeCell ref="M48:O48"/>
    <mergeCell ref="M49:O49"/>
    <mergeCell ref="M50:O50"/>
    <mergeCell ref="M51:O51"/>
    <mergeCell ref="M52:O52"/>
    <mergeCell ref="M43:O43"/>
    <mergeCell ref="M44:O44"/>
    <mergeCell ref="M45:O45"/>
    <mergeCell ref="M46:O46"/>
    <mergeCell ref="M47:O47"/>
    <mergeCell ref="M38:O38"/>
    <mergeCell ref="M39:O39"/>
    <mergeCell ref="M40:O40"/>
    <mergeCell ref="M41:O41"/>
    <mergeCell ref="M42:O42"/>
    <mergeCell ref="M33:O33"/>
    <mergeCell ref="M34:O34"/>
    <mergeCell ref="M35:O35"/>
    <mergeCell ref="M36:O36"/>
    <mergeCell ref="M37:O37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32:O32"/>
    <mergeCell ref="I50:L50"/>
    <mergeCell ref="I51:L51"/>
    <mergeCell ref="I52:L52"/>
    <mergeCell ref="I53:L53"/>
    <mergeCell ref="I54:L54"/>
    <mergeCell ref="I45:L45"/>
    <mergeCell ref="I46:L46"/>
    <mergeCell ref="I47:L47"/>
    <mergeCell ref="I48:L48"/>
    <mergeCell ref="I49:L49"/>
    <mergeCell ref="I40:L40"/>
    <mergeCell ref="I41:L41"/>
    <mergeCell ref="I42:L42"/>
    <mergeCell ref="I43:L43"/>
    <mergeCell ref="I44:L44"/>
    <mergeCell ref="I35:L35"/>
    <mergeCell ref="I36:L36"/>
    <mergeCell ref="I37:L37"/>
    <mergeCell ref="I38:L38"/>
    <mergeCell ref="I39:L39"/>
    <mergeCell ref="I30:L30"/>
    <mergeCell ref="I31:L31"/>
    <mergeCell ref="I32:L32"/>
    <mergeCell ref="I33:L33"/>
    <mergeCell ref="I34:L34"/>
    <mergeCell ref="I25:L25"/>
    <mergeCell ref="I26:L26"/>
    <mergeCell ref="I27:L27"/>
    <mergeCell ref="I28:L28"/>
    <mergeCell ref="I29:L29"/>
    <mergeCell ref="I22:L22"/>
    <mergeCell ref="I23:L23"/>
    <mergeCell ref="I24:L24"/>
    <mergeCell ref="F52:H52"/>
    <mergeCell ref="F53:H53"/>
    <mergeCell ref="F54:H54"/>
    <mergeCell ref="F47:H47"/>
    <mergeCell ref="F48:H48"/>
    <mergeCell ref="F49:H49"/>
    <mergeCell ref="F50:H50"/>
    <mergeCell ref="F51:H51"/>
    <mergeCell ref="F42:H42"/>
    <mergeCell ref="F43:H43"/>
    <mergeCell ref="F44:H44"/>
    <mergeCell ref="F45:H45"/>
    <mergeCell ref="F46:H46"/>
    <mergeCell ref="F37:H37"/>
    <mergeCell ref="F38:H38"/>
    <mergeCell ref="F39:H39"/>
    <mergeCell ref="F40:H40"/>
    <mergeCell ref="F41:H41"/>
    <mergeCell ref="F32:H32"/>
    <mergeCell ref="F33:H33"/>
    <mergeCell ref="F34:H34"/>
    <mergeCell ref="F35:H35"/>
    <mergeCell ref="F36:H36"/>
    <mergeCell ref="F27:H27"/>
    <mergeCell ref="F28:H28"/>
    <mergeCell ref="F29:H29"/>
    <mergeCell ref="F30:H30"/>
    <mergeCell ref="F31:H31"/>
    <mergeCell ref="F22:H22"/>
    <mergeCell ref="F23:H23"/>
    <mergeCell ref="F24:H24"/>
    <mergeCell ref="F25:H25"/>
    <mergeCell ref="F26:H26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E20:AH20"/>
    <mergeCell ref="Q15:U15"/>
    <mergeCell ref="A21:C21"/>
    <mergeCell ref="F21:H21"/>
    <mergeCell ref="I21:L21"/>
    <mergeCell ref="S20:U20"/>
    <mergeCell ref="V20:X20"/>
    <mergeCell ref="Y20:AB20"/>
    <mergeCell ref="AC20:AD20"/>
    <mergeCell ref="A20:C20"/>
    <mergeCell ref="F20:H20"/>
    <mergeCell ref="I20:L20"/>
    <mergeCell ref="M20:O20"/>
    <mergeCell ref="P20:R20"/>
    <mergeCell ref="F19:H19"/>
    <mergeCell ref="I19:L19"/>
    <mergeCell ref="M19:O19"/>
    <mergeCell ref="P19:R19"/>
    <mergeCell ref="A18:C19"/>
    <mergeCell ref="D18:D19"/>
    <mergeCell ref="E18:AB18"/>
    <mergeCell ref="Y19:AB19"/>
    <mergeCell ref="V19:X19"/>
    <mergeCell ref="S19:U19"/>
    <mergeCell ref="AC18:AD19"/>
    <mergeCell ref="AE18:AH19"/>
    <mergeCell ref="A22:C22"/>
    <mergeCell ref="AE5:AF5"/>
    <mergeCell ref="U5:V5"/>
    <mergeCell ref="AG7:AH7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A5:AB5"/>
    <mergeCell ref="AC5:AD5"/>
    <mergeCell ref="AG5:AH5"/>
    <mergeCell ref="I7:J7"/>
    <mergeCell ref="K7:L7"/>
    <mergeCell ref="AE7:AF7"/>
    <mergeCell ref="Q5:R5"/>
    <mergeCell ref="S5:T5"/>
    <mergeCell ref="Y5:Z5"/>
    <mergeCell ref="W5:X5"/>
    <mergeCell ref="I5:J5"/>
    <mergeCell ref="K5:L5"/>
    <mergeCell ref="M5:N5"/>
    <mergeCell ref="O5:P5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9:G9"/>
    <mergeCell ref="A10:G10"/>
    <mergeCell ref="A11:G11"/>
    <mergeCell ref="A12:G12"/>
    <mergeCell ref="A3:D3"/>
    <mergeCell ref="C4:G4"/>
    <mergeCell ref="A5:G5"/>
    <mergeCell ref="C6:G6"/>
    <mergeCell ref="A7:G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35"/>
  <sheetViews>
    <sheetView showZeros="0" topLeftCell="A86" zoomScale="115" zoomScaleNormal="115" workbookViewId="0">
      <selection activeCell="G111" sqref="G111:K111"/>
    </sheetView>
  </sheetViews>
  <sheetFormatPr defaultColWidth="8.7109375" defaultRowHeight="15" x14ac:dyDescent="0.25"/>
  <cols>
    <col min="1" max="1" width="6.85546875" style="36" customWidth="1"/>
    <col min="2" max="2" width="4.5703125" style="36" customWidth="1"/>
    <col min="3" max="4" width="3.85546875" style="36" customWidth="1"/>
    <col min="5" max="5" width="4.28515625" style="36" customWidth="1"/>
    <col min="6" max="6" width="8.7109375" style="36" customWidth="1"/>
    <col min="7" max="8" width="4.42578125" style="36" customWidth="1"/>
    <col min="9" max="9" width="3" style="36" customWidth="1"/>
    <col min="10" max="10" width="3.140625" style="36" customWidth="1"/>
    <col min="11" max="11" width="2.85546875" style="36" customWidth="1"/>
    <col min="12" max="14" width="3.140625" style="36" customWidth="1"/>
    <col min="15" max="19" width="2.85546875" style="36" customWidth="1"/>
    <col min="20" max="20" width="3.42578125" style="36" customWidth="1"/>
    <col min="21" max="21" width="3" style="36" customWidth="1"/>
    <col min="22" max="22" width="3.42578125" style="36" customWidth="1"/>
    <col min="23" max="16384" width="8.7109375" style="36"/>
  </cols>
  <sheetData>
    <row r="2" spans="1:22" x14ac:dyDescent="0.25">
      <c r="S2" s="11"/>
    </row>
    <row r="3" spans="1:22" ht="27.6" customHeight="1" x14ac:dyDescent="0.25">
      <c r="A3" s="186" t="s">
        <v>286</v>
      </c>
      <c r="B3" s="186"/>
      <c r="C3" s="186"/>
      <c r="D3" s="186"/>
      <c r="E3" s="186"/>
      <c r="F3" s="186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39"/>
    </row>
    <row r="4" spans="1:22" ht="14.45" customHeight="1" x14ac:dyDescent="0.25">
      <c r="A4" s="205" t="s">
        <v>716</v>
      </c>
      <c r="B4" s="205"/>
      <c r="C4" s="171" t="str">
        <f>'Биланс стања'!C4:E4</f>
        <v>GEOFON AD TESLIĆ</v>
      </c>
      <c r="D4" s="171"/>
      <c r="E4" s="171"/>
      <c r="F4" s="171"/>
      <c r="G4" s="171"/>
      <c r="H4" s="171"/>
      <c r="I4" s="17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</row>
    <row r="5" spans="1:22" x14ac:dyDescent="0.25">
      <c r="A5" s="171">
        <f>'Биланс стања'!A5:E5</f>
        <v>0</v>
      </c>
      <c r="B5" s="171"/>
      <c r="C5" s="171"/>
      <c r="D5" s="171"/>
      <c r="E5" s="171"/>
      <c r="F5" s="171"/>
      <c r="G5" s="171"/>
      <c r="H5" s="171"/>
      <c r="I5" s="14"/>
      <c r="J5" s="14"/>
      <c r="K5" s="14"/>
      <c r="L5" s="14"/>
      <c r="M5" s="14"/>
      <c r="N5" s="14"/>
      <c r="O5" s="14"/>
      <c r="P5" s="14"/>
      <c r="Q5" s="51"/>
      <c r="R5" s="51"/>
      <c r="S5" s="51"/>
      <c r="T5" s="51"/>
      <c r="U5" s="51"/>
      <c r="V5" s="51"/>
    </row>
    <row r="6" spans="1:22" ht="14.45" customHeight="1" x14ac:dyDescent="0.25">
      <c r="A6" s="53" t="s">
        <v>290</v>
      </c>
      <c r="B6" s="53"/>
      <c r="C6" s="172" t="str">
        <f>'Биланс стања'!C6:E6</f>
        <v>ALEKSANDRA RAJKOVIĆA 20B</v>
      </c>
      <c r="D6" s="172"/>
      <c r="E6" s="172"/>
      <c r="F6" s="172"/>
      <c r="G6" s="172"/>
      <c r="H6" s="172"/>
      <c r="I6" s="14"/>
      <c r="J6" s="14"/>
      <c r="K6" s="14"/>
      <c r="L6" s="14"/>
      <c r="M6" s="14"/>
      <c r="N6" s="14"/>
      <c r="O6" s="14"/>
      <c r="P6" s="20"/>
      <c r="Q6" s="20"/>
      <c r="R6" s="20"/>
      <c r="S6" s="20"/>
      <c r="T6" s="20"/>
      <c r="U6" s="20" t="s">
        <v>209</v>
      </c>
      <c r="V6" s="21"/>
    </row>
    <row r="7" spans="1:22" x14ac:dyDescent="0.25">
      <c r="A7" s="171">
        <f>'Биланс стања'!A7:E7</f>
        <v>0</v>
      </c>
      <c r="B7" s="171"/>
      <c r="C7" s="171"/>
      <c r="D7" s="171"/>
      <c r="E7" s="171"/>
      <c r="F7" s="171"/>
      <c r="G7" s="171"/>
      <c r="H7" s="171"/>
      <c r="I7" s="14"/>
      <c r="J7" s="14"/>
      <c r="K7" s="14"/>
      <c r="L7" s="14"/>
      <c r="M7" s="14"/>
      <c r="N7" s="14"/>
      <c r="O7" s="14"/>
      <c r="P7" s="14"/>
      <c r="Q7" s="14"/>
      <c r="R7" s="51"/>
      <c r="S7" s="51"/>
      <c r="T7" s="51"/>
      <c r="U7" s="51"/>
      <c r="V7" s="51"/>
    </row>
    <row r="8" spans="1:22" x14ac:dyDescent="0.25">
      <c r="A8" s="53" t="s">
        <v>210</v>
      </c>
      <c r="B8" s="53"/>
      <c r="C8" s="53"/>
      <c r="D8" s="53"/>
      <c r="E8" s="54"/>
      <c r="F8" s="54"/>
      <c r="G8" s="54"/>
      <c r="H8" s="54"/>
      <c r="I8" s="14"/>
      <c r="J8" s="143"/>
      <c r="K8" s="143"/>
      <c r="L8" s="143"/>
      <c r="M8" s="143"/>
      <c r="N8" s="143"/>
      <c r="O8" s="20"/>
      <c r="P8" s="20"/>
      <c r="Q8" s="20"/>
      <c r="R8" s="20"/>
      <c r="S8" s="20"/>
      <c r="T8" s="20"/>
      <c r="U8" s="20" t="s">
        <v>211</v>
      </c>
      <c r="V8" s="21"/>
    </row>
    <row r="9" spans="1:22" x14ac:dyDescent="0.25">
      <c r="A9" s="171" t="str">
        <f>'Биланс стања'!A9:E9</f>
        <v>562099-0000195367</v>
      </c>
      <c r="B9" s="171"/>
      <c r="C9" s="171"/>
      <c r="D9" s="171"/>
      <c r="E9" s="171"/>
      <c r="F9" s="171"/>
      <c r="G9" s="171"/>
      <c r="H9" s="171"/>
      <c r="I9" s="18"/>
      <c r="J9" s="55" t="str">
        <f>'Биланс стања'!G9</f>
        <v>4</v>
      </c>
      <c r="K9" s="55" t="str">
        <f>'Биланс стања'!H9</f>
        <v>4</v>
      </c>
      <c r="L9" s="55" t="str">
        <f>'Биланс стања'!I9</f>
        <v>0</v>
      </c>
      <c r="M9" s="55" t="str">
        <f>'Биланс стања'!J9</f>
        <v>1</v>
      </c>
      <c r="N9" s="55" t="str">
        <f>'Биланс стања'!K9</f>
        <v>2</v>
      </c>
      <c r="O9" s="55" t="str">
        <f>'Биланс стања'!L9</f>
        <v>9</v>
      </c>
      <c r="P9" s="55" t="str">
        <f>'Биланс стања'!M9</f>
        <v>1</v>
      </c>
      <c r="Q9" s="55" t="str">
        <f>'Биланс стања'!N9</f>
        <v>5</v>
      </c>
      <c r="R9" s="55" t="str">
        <f>'Биланс стања'!O9</f>
        <v>4</v>
      </c>
      <c r="S9" s="55" t="str">
        <f>'Биланс стања'!P9</f>
        <v>0</v>
      </c>
      <c r="T9" s="55" t="str">
        <f>'Биланс стања'!Q9</f>
        <v>0</v>
      </c>
      <c r="U9" s="55" t="str">
        <f>'Биланс стања'!R9</f>
        <v>0</v>
      </c>
      <c r="V9" s="55" t="str">
        <f>'Биланс стања'!S9</f>
        <v>6</v>
      </c>
    </row>
    <row r="10" spans="1:22" x14ac:dyDescent="0.25">
      <c r="A10" s="172">
        <f>'Биланс стања'!A10:E10</f>
        <v>0</v>
      </c>
      <c r="B10" s="172"/>
      <c r="C10" s="172"/>
      <c r="D10" s="172"/>
      <c r="E10" s="172"/>
      <c r="F10" s="172"/>
      <c r="G10" s="172"/>
      <c r="H10" s="172"/>
      <c r="I10" s="14"/>
      <c r="J10" s="14"/>
      <c r="K10" s="14"/>
      <c r="L10" s="14"/>
      <c r="M10" s="14"/>
      <c r="N10" s="14"/>
      <c r="O10" s="14"/>
      <c r="P10" s="14"/>
      <c r="Q10" s="20"/>
      <c r="R10" s="20"/>
      <c r="S10" s="20"/>
      <c r="T10" s="20"/>
      <c r="U10" s="20" t="s">
        <v>212</v>
      </c>
      <c r="V10" s="21"/>
    </row>
    <row r="11" spans="1:22" x14ac:dyDescent="0.25">
      <c r="A11" s="172">
        <f>'Биланс стања'!A11:E11</f>
        <v>0</v>
      </c>
      <c r="B11" s="172"/>
      <c r="C11" s="172"/>
      <c r="D11" s="172"/>
      <c r="E11" s="172"/>
      <c r="F11" s="172"/>
      <c r="G11" s="172"/>
      <c r="H11" s="172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</row>
    <row r="12" spans="1:22" x14ac:dyDescent="0.25">
      <c r="A12" s="172">
        <f>'Биланс стања'!A12:E12</f>
        <v>0</v>
      </c>
      <c r="B12" s="172"/>
      <c r="C12" s="172"/>
      <c r="D12" s="172"/>
      <c r="E12" s="172"/>
      <c r="F12" s="172"/>
      <c r="G12" s="172"/>
      <c r="H12" s="172"/>
      <c r="I12" s="19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</row>
    <row r="13" spans="1:22" ht="18" customHeight="1" x14ac:dyDescent="0.25"/>
    <row r="14" spans="1:22" ht="18.95" customHeight="1" x14ac:dyDescent="0.25"/>
    <row r="15" spans="1:22" ht="16.5" customHeight="1" x14ac:dyDescent="0.25"/>
    <row r="16" spans="1:22" ht="14.45" customHeight="1" x14ac:dyDescent="0.25">
      <c r="F16" s="11"/>
      <c r="G16" s="166" t="s">
        <v>717</v>
      </c>
      <c r="H16" s="166"/>
      <c r="I16" s="166"/>
      <c r="J16" s="166"/>
      <c r="K16" s="166"/>
      <c r="L16" s="166"/>
      <c r="M16" s="166"/>
      <c r="N16" s="166"/>
      <c r="O16" s="11"/>
    </row>
    <row r="17" spans="1:22" x14ac:dyDescent="0.25">
      <c r="F17" s="11"/>
      <c r="G17" s="214" t="s">
        <v>718</v>
      </c>
      <c r="H17" s="214"/>
      <c r="I17" s="214"/>
      <c r="J17" s="214"/>
      <c r="K17" s="214"/>
      <c r="L17" s="214"/>
      <c r="M17" s="214"/>
      <c r="N17" s="214"/>
      <c r="O17" s="214"/>
      <c r="P17" s="214"/>
      <c r="Q17" s="11"/>
    </row>
    <row r="19" spans="1:22" ht="14.45" customHeight="1" x14ac:dyDescent="0.25">
      <c r="F19" s="44" t="s">
        <v>552</v>
      </c>
      <c r="G19" s="162"/>
      <c r="H19" s="162"/>
      <c r="I19" s="162"/>
      <c r="J19" s="36" t="s">
        <v>553</v>
      </c>
      <c r="K19" s="162"/>
      <c r="L19" s="162"/>
      <c r="M19" s="33">
        <v>20</v>
      </c>
      <c r="N19" s="95"/>
      <c r="O19" s="36" t="s">
        <v>719</v>
      </c>
    </row>
    <row r="20" spans="1:22" ht="27" customHeight="1" x14ac:dyDescent="0.25"/>
    <row r="21" spans="1:22" x14ac:dyDescent="0.25">
      <c r="L21" s="36" t="s">
        <v>723</v>
      </c>
      <c r="M21" s="85" t="s">
        <v>724</v>
      </c>
    </row>
    <row r="22" spans="1:22" x14ac:dyDescent="0.25">
      <c r="A22" s="215" t="s">
        <v>720</v>
      </c>
      <c r="B22" s="180" t="s">
        <v>721</v>
      </c>
      <c r="C22" s="180"/>
      <c r="D22" s="180"/>
      <c r="E22" s="180"/>
      <c r="F22" s="180"/>
      <c r="G22" s="180"/>
      <c r="H22" s="180"/>
      <c r="I22" s="117" t="s">
        <v>5</v>
      </c>
      <c r="J22" s="117"/>
      <c r="K22" s="180" t="s">
        <v>722</v>
      </c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</row>
    <row r="23" spans="1:22" ht="33.6" customHeight="1" x14ac:dyDescent="0.25">
      <c r="A23" s="215"/>
      <c r="B23" s="180"/>
      <c r="C23" s="180"/>
      <c r="D23" s="180"/>
      <c r="E23" s="180"/>
      <c r="F23" s="180"/>
      <c r="G23" s="180"/>
      <c r="H23" s="180"/>
      <c r="I23" s="117"/>
      <c r="J23" s="117"/>
      <c r="K23" s="180" t="s">
        <v>306</v>
      </c>
      <c r="L23" s="180"/>
      <c r="M23" s="180"/>
      <c r="N23" s="180"/>
      <c r="O23" s="180"/>
      <c r="P23" s="180"/>
      <c r="Q23" s="180" t="s">
        <v>305</v>
      </c>
      <c r="R23" s="180"/>
      <c r="S23" s="180"/>
      <c r="T23" s="180"/>
      <c r="U23" s="180"/>
      <c r="V23" s="180"/>
    </row>
    <row r="24" spans="1:22" x14ac:dyDescent="0.25">
      <c r="A24" s="86">
        <v>1</v>
      </c>
      <c r="B24" s="213">
        <v>2</v>
      </c>
      <c r="C24" s="213"/>
      <c r="D24" s="213"/>
      <c r="E24" s="213"/>
      <c r="F24" s="213"/>
      <c r="G24" s="213"/>
      <c r="H24" s="213"/>
      <c r="I24" s="213">
        <v>3</v>
      </c>
      <c r="J24" s="213"/>
      <c r="K24" s="213">
        <v>4</v>
      </c>
      <c r="L24" s="213"/>
      <c r="M24" s="213"/>
      <c r="N24" s="213"/>
      <c r="O24" s="213"/>
      <c r="P24" s="213"/>
      <c r="Q24" s="213">
        <v>5</v>
      </c>
      <c r="R24" s="213"/>
      <c r="S24" s="213"/>
      <c r="T24" s="213"/>
      <c r="U24" s="213"/>
      <c r="V24" s="213"/>
    </row>
    <row r="25" spans="1:22" ht="26.1" customHeight="1" x14ac:dyDescent="0.25">
      <c r="A25" s="83">
        <v>10</v>
      </c>
      <c r="B25" s="212" t="s">
        <v>754</v>
      </c>
      <c r="C25" s="212"/>
      <c r="D25" s="212"/>
      <c r="E25" s="212"/>
      <c r="F25" s="212"/>
      <c r="G25" s="212"/>
      <c r="H25" s="212"/>
      <c r="I25" s="209" t="s">
        <v>820</v>
      </c>
      <c r="J25" s="209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</row>
    <row r="26" spans="1:22" ht="44.45" customHeight="1" x14ac:dyDescent="0.25">
      <c r="A26" s="83" t="s">
        <v>725</v>
      </c>
      <c r="B26" s="212" t="s">
        <v>755</v>
      </c>
      <c r="C26" s="212"/>
      <c r="D26" s="212"/>
      <c r="E26" s="212"/>
      <c r="F26" s="212"/>
      <c r="G26" s="212"/>
      <c r="H26" s="212"/>
      <c r="I26" s="209" t="s">
        <v>821</v>
      </c>
      <c r="J26" s="209"/>
      <c r="K26" s="148">
        <v>571645</v>
      </c>
      <c r="L26" s="148"/>
      <c r="M26" s="148"/>
      <c r="N26" s="148"/>
      <c r="O26" s="148"/>
      <c r="P26" s="148"/>
      <c r="Q26" s="148">
        <v>541142</v>
      </c>
      <c r="R26" s="148"/>
      <c r="S26" s="148"/>
      <c r="T26" s="148"/>
      <c r="U26" s="148"/>
      <c r="V26" s="148"/>
    </row>
    <row r="27" spans="1:22" ht="39.950000000000003" customHeight="1" x14ac:dyDescent="0.25">
      <c r="A27" s="83" t="s">
        <v>726</v>
      </c>
      <c r="B27" s="212" t="s">
        <v>815</v>
      </c>
      <c r="C27" s="212"/>
      <c r="D27" s="212"/>
      <c r="E27" s="212"/>
      <c r="F27" s="212"/>
      <c r="G27" s="212"/>
      <c r="H27" s="212"/>
      <c r="I27" s="209" t="s">
        <v>822</v>
      </c>
      <c r="J27" s="209"/>
      <c r="K27" s="148">
        <v>1287</v>
      </c>
      <c r="L27" s="148"/>
      <c r="M27" s="148"/>
      <c r="N27" s="148"/>
      <c r="O27" s="148"/>
      <c r="P27" s="148"/>
      <c r="Q27" s="148">
        <v>2196</v>
      </c>
      <c r="R27" s="148"/>
      <c r="S27" s="148"/>
      <c r="T27" s="148"/>
      <c r="U27" s="148"/>
      <c r="V27" s="148"/>
    </row>
    <row r="28" spans="1:22" ht="43.5" customHeight="1" x14ac:dyDescent="0.25">
      <c r="A28" s="83" t="s">
        <v>727</v>
      </c>
      <c r="B28" s="212" t="s">
        <v>756</v>
      </c>
      <c r="C28" s="212"/>
      <c r="D28" s="212"/>
      <c r="E28" s="212"/>
      <c r="F28" s="212"/>
      <c r="G28" s="212"/>
      <c r="H28" s="212"/>
      <c r="I28" s="209" t="s">
        <v>823</v>
      </c>
      <c r="J28" s="209"/>
      <c r="K28" s="148">
        <v>1677</v>
      </c>
      <c r="L28" s="148"/>
      <c r="M28" s="148"/>
      <c r="N28" s="148"/>
      <c r="O28" s="148"/>
      <c r="P28" s="148"/>
      <c r="Q28" s="148">
        <v>1689</v>
      </c>
      <c r="R28" s="148"/>
      <c r="S28" s="148"/>
      <c r="T28" s="148"/>
      <c r="U28" s="148"/>
      <c r="V28" s="148"/>
    </row>
    <row r="29" spans="1:22" ht="52.5" customHeight="1" x14ac:dyDescent="0.25">
      <c r="A29" s="83" t="s">
        <v>728</v>
      </c>
      <c r="B29" s="212" t="s">
        <v>757</v>
      </c>
      <c r="C29" s="212"/>
      <c r="D29" s="212"/>
      <c r="E29" s="212"/>
      <c r="F29" s="212"/>
      <c r="G29" s="212"/>
      <c r="H29" s="212"/>
      <c r="I29" s="209" t="s">
        <v>824</v>
      </c>
      <c r="J29" s="209"/>
      <c r="K29" s="148">
        <v>356157</v>
      </c>
      <c r="L29" s="148"/>
      <c r="M29" s="148"/>
      <c r="N29" s="148"/>
      <c r="O29" s="148"/>
      <c r="P29" s="148"/>
      <c r="Q29" s="148">
        <v>233334</v>
      </c>
      <c r="R29" s="148"/>
      <c r="S29" s="148"/>
      <c r="T29" s="148"/>
      <c r="U29" s="148"/>
      <c r="V29" s="148"/>
    </row>
    <row r="30" spans="1:22" ht="44.45" customHeight="1" x14ac:dyDescent="0.25">
      <c r="A30" s="83" t="s">
        <v>729</v>
      </c>
      <c r="B30" s="212" t="s">
        <v>758</v>
      </c>
      <c r="C30" s="212"/>
      <c r="D30" s="212"/>
      <c r="E30" s="212"/>
      <c r="F30" s="212"/>
      <c r="G30" s="212"/>
      <c r="H30" s="212"/>
      <c r="I30" s="209" t="s">
        <v>825</v>
      </c>
      <c r="J30" s="209"/>
      <c r="K30" s="148">
        <v>64472</v>
      </c>
      <c r="L30" s="148"/>
      <c r="M30" s="148"/>
      <c r="N30" s="148"/>
      <c r="O30" s="148"/>
      <c r="P30" s="148"/>
      <c r="Q30" s="148">
        <v>82342</v>
      </c>
      <c r="R30" s="148"/>
      <c r="S30" s="148"/>
      <c r="T30" s="148"/>
      <c r="U30" s="148"/>
      <c r="V30" s="148"/>
    </row>
    <row r="31" spans="1:22" ht="52.5" customHeight="1" x14ac:dyDescent="0.25">
      <c r="A31" s="83" t="s">
        <v>730</v>
      </c>
      <c r="B31" s="212" t="s">
        <v>759</v>
      </c>
      <c r="C31" s="212"/>
      <c r="D31" s="212"/>
      <c r="E31" s="212"/>
      <c r="F31" s="212"/>
      <c r="G31" s="212"/>
      <c r="H31" s="212"/>
      <c r="I31" s="209" t="s">
        <v>826</v>
      </c>
      <c r="J31" s="209"/>
      <c r="K31" s="148"/>
      <c r="L31" s="148"/>
      <c r="M31" s="148"/>
      <c r="N31" s="148"/>
      <c r="O31" s="148"/>
      <c r="P31" s="148"/>
      <c r="Q31" s="148">
        <v>65</v>
      </c>
      <c r="R31" s="148"/>
      <c r="S31" s="148"/>
      <c r="T31" s="148"/>
      <c r="U31" s="148"/>
      <c r="V31" s="148"/>
    </row>
    <row r="32" spans="1:22" ht="54" customHeight="1" x14ac:dyDescent="0.25">
      <c r="A32" s="83" t="s">
        <v>731</v>
      </c>
      <c r="B32" s="212" t="s">
        <v>760</v>
      </c>
      <c r="C32" s="212"/>
      <c r="D32" s="212"/>
      <c r="E32" s="212"/>
      <c r="F32" s="212"/>
      <c r="G32" s="212"/>
      <c r="H32" s="212"/>
      <c r="I32" s="209" t="s">
        <v>827</v>
      </c>
      <c r="J32" s="209"/>
      <c r="K32" s="148">
        <v>2645</v>
      </c>
      <c r="L32" s="148"/>
      <c r="M32" s="148"/>
      <c r="N32" s="148"/>
      <c r="O32" s="148"/>
      <c r="P32" s="148"/>
      <c r="Q32" s="148">
        <v>7690</v>
      </c>
      <c r="R32" s="148"/>
      <c r="S32" s="148"/>
      <c r="T32" s="148"/>
      <c r="U32" s="148"/>
      <c r="V32" s="148"/>
    </row>
    <row r="33" spans="1:22" ht="50.45" customHeight="1" x14ac:dyDescent="0.25">
      <c r="A33" s="83" t="s">
        <v>732</v>
      </c>
      <c r="B33" s="154" t="s">
        <v>761</v>
      </c>
      <c r="C33" s="154"/>
      <c r="D33" s="154"/>
      <c r="E33" s="154"/>
      <c r="F33" s="154"/>
      <c r="G33" s="154"/>
      <c r="H33" s="154"/>
      <c r="I33" s="209" t="s">
        <v>828</v>
      </c>
      <c r="J33" s="209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1:22" ht="51.6" customHeight="1" x14ac:dyDescent="0.25">
      <c r="A34" s="83" t="s">
        <v>733</v>
      </c>
      <c r="B34" s="212" t="s">
        <v>762</v>
      </c>
      <c r="C34" s="212"/>
      <c r="D34" s="212"/>
      <c r="E34" s="212"/>
      <c r="F34" s="212"/>
      <c r="G34" s="212"/>
      <c r="H34" s="212"/>
      <c r="I34" s="209" t="s">
        <v>829</v>
      </c>
      <c r="J34" s="209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ht="57" customHeight="1" x14ac:dyDescent="0.25">
      <c r="A35" s="83" t="s">
        <v>734</v>
      </c>
      <c r="B35" s="212" t="s">
        <v>763</v>
      </c>
      <c r="C35" s="212"/>
      <c r="D35" s="212"/>
      <c r="E35" s="212"/>
      <c r="F35" s="212"/>
      <c r="G35" s="212"/>
      <c r="H35" s="212"/>
      <c r="I35" s="209" t="s">
        <v>830</v>
      </c>
      <c r="J35" s="209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</row>
    <row r="36" spans="1:22" ht="51.75" x14ac:dyDescent="0.25">
      <c r="A36" s="83" t="s">
        <v>735</v>
      </c>
      <c r="B36" s="212" t="s">
        <v>764</v>
      </c>
      <c r="C36" s="212"/>
      <c r="D36" s="212"/>
      <c r="E36" s="212"/>
      <c r="F36" s="212"/>
      <c r="G36" s="212"/>
      <c r="H36" s="212"/>
      <c r="I36" s="209" t="s">
        <v>831</v>
      </c>
      <c r="J36" s="209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</row>
    <row r="37" spans="1:22" ht="54" customHeight="1" x14ac:dyDescent="0.25">
      <c r="A37" s="83" t="s">
        <v>736</v>
      </c>
      <c r="B37" s="212" t="s">
        <v>765</v>
      </c>
      <c r="C37" s="212"/>
      <c r="D37" s="212"/>
      <c r="E37" s="212"/>
      <c r="F37" s="212"/>
      <c r="G37" s="212"/>
      <c r="H37" s="212"/>
      <c r="I37" s="209" t="s">
        <v>832</v>
      </c>
      <c r="J37" s="209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</row>
    <row r="38" spans="1:22" ht="51.6" customHeight="1" x14ac:dyDescent="0.25">
      <c r="A38" s="83" t="s">
        <v>737</v>
      </c>
      <c r="B38" s="212" t="s">
        <v>766</v>
      </c>
      <c r="C38" s="212"/>
      <c r="D38" s="212"/>
      <c r="E38" s="212"/>
      <c r="F38" s="212"/>
      <c r="G38" s="212"/>
      <c r="H38" s="212"/>
      <c r="I38" s="209" t="s">
        <v>833</v>
      </c>
      <c r="J38" s="209"/>
      <c r="K38" s="148">
        <v>471244</v>
      </c>
      <c r="L38" s="148"/>
      <c r="M38" s="148"/>
      <c r="N38" s="148"/>
      <c r="O38" s="148"/>
      <c r="P38" s="148"/>
      <c r="Q38" s="148">
        <v>452594</v>
      </c>
      <c r="R38" s="148"/>
      <c r="S38" s="148"/>
      <c r="T38" s="148"/>
      <c r="U38" s="148"/>
      <c r="V38" s="148"/>
    </row>
    <row r="39" spans="1:22" ht="54.6" customHeight="1" x14ac:dyDescent="0.25">
      <c r="A39" s="83" t="s">
        <v>738</v>
      </c>
      <c r="B39" s="212" t="s">
        <v>767</v>
      </c>
      <c r="C39" s="212"/>
      <c r="D39" s="212"/>
      <c r="E39" s="212"/>
      <c r="F39" s="212"/>
      <c r="G39" s="212"/>
      <c r="H39" s="212"/>
      <c r="I39" s="209" t="s">
        <v>834</v>
      </c>
      <c r="J39" s="209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</row>
    <row r="40" spans="1:22" ht="51" customHeight="1" x14ac:dyDescent="0.25">
      <c r="A40" s="83" t="s">
        <v>739</v>
      </c>
      <c r="B40" s="212" t="s">
        <v>768</v>
      </c>
      <c r="C40" s="212"/>
      <c r="D40" s="212"/>
      <c r="E40" s="212"/>
      <c r="F40" s="212"/>
      <c r="G40" s="212"/>
      <c r="H40" s="212"/>
      <c r="I40" s="209" t="s">
        <v>835</v>
      </c>
      <c r="J40" s="209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</row>
    <row r="41" spans="1:22" ht="41.45" customHeight="1" x14ac:dyDescent="0.25">
      <c r="A41" s="83">
        <v>65</v>
      </c>
      <c r="B41" s="212" t="s">
        <v>812</v>
      </c>
      <c r="C41" s="212"/>
      <c r="D41" s="212"/>
      <c r="E41" s="212"/>
      <c r="F41" s="212"/>
      <c r="G41" s="212"/>
      <c r="H41" s="212"/>
      <c r="I41" s="209" t="s">
        <v>836</v>
      </c>
      <c r="J41" s="209"/>
      <c r="K41" s="149">
        <f>K42+K45+K46+K47+K48+K49+K50+K51+K52</f>
        <v>59761</v>
      </c>
      <c r="L41" s="149"/>
      <c r="M41" s="149"/>
      <c r="N41" s="149"/>
      <c r="O41" s="149"/>
      <c r="P41" s="149"/>
      <c r="Q41" s="149">
        <f>Q42+Q45+Q46+Q47+Q48+Q49+Q50+Q51+Q52</f>
        <v>21251</v>
      </c>
      <c r="R41" s="149"/>
      <c r="S41" s="149"/>
      <c r="T41" s="149"/>
      <c r="U41" s="149"/>
      <c r="V41" s="149"/>
    </row>
    <row r="42" spans="1:22" ht="27.95" customHeight="1" x14ac:dyDescent="0.25">
      <c r="A42" s="83">
        <v>650</v>
      </c>
      <c r="B42" s="212" t="s">
        <v>769</v>
      </c>
      <c r="C42" s="212"/>
      <c r="D42" s="212"/>
      <c r="E42" s="212"/>
      <c r="F42" s="212"/>
      <c r="G42" s="212"/>
      <c r="H42" s="212"/>
      <c r="I42" s="209" t="s">
        <v>837</v>
      </c>
      <c r="J42" s="209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</row>
    <row r="43" spans="1:22" ht="67.5" customHeight="1" x14ac:dyDescent="0.25">
      <c r="A43" s="83" t="s">
        <v>740</v>
      </c>
      <c r="B43" s="212" t="s">
        <v>817</v>
      </c>
      <c r="C43" s="212"/>
      <c r="D43" s="212"/>
      <c r="E43" s="212"/>
      <c r="F43" s="212"/>
      <c r="G43" s="212"/>
      <c r="H43" s="212"/>
      <c r="I43" s="209" t="s">
        <v>838</v>
      </c>
      <c r="J43" s="209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</row>
    <row r="44" spans="1:22" ht="47.1" customHeight="1" x14ac:dyDescent="0.25">
      <c r="A44" s="83" t="s">
        <v>740</v>
      </c>
      <c r="B44" s="212" t="s">
        <v>818</v>
      </c>
      <c r="C44" s="212"/>
      <c r="D44" s="212"/>
      <c r="E44" s="212"/>
      <c r="F44" s="212"/>
      <c r="G44" s="212"/>
      <c r="H44" s="212"/>
      <c r="I44" s="209" t="s">
        <v>839</v>
      </c>
      <c r="J44" s="209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</row>
    <row r="45" spans="1:22" x14ac:dyDescent="0.25">
      <c r="A45" s="83">
        <v>651</v>
      </c>
      <c r="B45" s="212" t="s">
        <v>770</v>
      </c>
      <c r="C45" s="212"/>
      <c r="D45" s="212"/>
      <c r="E45" s="212"/>
      <c r="F45" s="212"/>
      <c r="G45" s="212"/>
      <c r="H45" s="212"/>
      <c r="I45" s="209" t="s">
        <v>840</v>
      </c>
      <c r="J45" s="209"/>
      <c r="K45" s="148">
        <v>16951</v>
      </c>
      <c r="L45" s="148"/>
      <c r="M45" s="148"/>
      <c r="N45" s="148"/>
      <c r="O45" s="148"/>
      <c r="P45" s="148"/>
      <c r="Q45" s="148">
        <v>13145</v>
      </c>
      <c r="R45" s="148"/>
      <c r="S45" s="148"/>
      <c r="T45" s="148"/>
      <c r="U45" s="148"/>
      <c r="V45" s="148"/>
    </row>
    <row r="46" spans="1:22" x14ac:dyDescent="0.25">
      <c r="A46" s="83">
        <v>652</v>
      </c>
      <c r="B46" s="212" t="s">
        <v>771</v>
      </c>
      <c r="C46" s="212"/>
      <c r="D46" s="212"/>
      <c r="E46" s="212"/>
      <c r="F46" s="212"/>
      <c r="G46" s="212"/>
      <c r="H46" s="212"/>
      <c r="I46" s="209" t="s">
        <v>841</v>
      </c>
      <c r="J46" s="209"/>
      <c r="K46" s="148">
        <v>19760</v>
      </c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</row>
    <row r="47" spans="1:22" x14ac:dyDescent="0.25">
      <c r="A47" s="83">
        <v>653</v>
      </c>
      <c r="B47" s="212" t="s">
        <v>772</v>
      </c>
      <c r="C47" s="212"/>
      <c r="D47" s="212"/>
      <c r="E47" s="212"/>
      <c r="F47" s="212"/>
      <c r="G47" s="212"/>
      <c r="H47" s="212"/>
      <c r="I47" s="209" t="s">
        <v>842</v>
      </c>
      <c r="J47" s="209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</row>
    <row r="48" spans="1:22" ht="17.45" customHeight="1" x14ac:dyDescent="0.25">
      <c r="A48" s="83">
        <v>654</v>
      </c>
      <c r="B48" s="212" t="s">
        <v>773</v>
      </c>
      <c r="C48" s="212"/>
      <c r="D48" s="212"/>
      <c r="E48" s="212"/>
      <c r="F48" s="212"/>
      <c r="G48" s="212"/>
      <c r="H48" s="212"/>
      <c r="I48" s="209" t="s">
        <v>843</v>
      </c>
      <c r="J48" s="209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</row>
    <row r="49" spans="1:22" ht="26.1" customHeight="1" x14ac:dyDescent="0.25">
      <c r="A49" s="83">
        <v>655</v>
      </c>
      <c r="B49" s="212" t="s">
        <v>774</v>
      </c>
      <c r="C49" s="212"/>
      <c r="D49" s="212"/>
      <c r="E49" s="212"/>
      <c r="F49" s="212"/>
      <c r="G49" s="212"/>
      <c r="H49" s="212"/>
      <c r="I49" s="209" t="s">
        <v>844</v>
      </c>
      <c r="J49" s="209"/>
      <c r="K49" s="148">
        <v>7754</v>
      </c>
      <c r="L49" s="148"/>
      <c r="M49" s="148"/>
      <c r="N49" s="148"/>
      <c r="O49" s="148"/>
      <c r="P49" s="148"/>
      <c r="Q49" s="148">
        <v>4241</v>
      </c>
      <c r="R49" s="148"/>
      <c r="S49" s="148"/>
      <c r="T49" s="148"/>
      <c r="U49" s="148"/>
      <c r="V49" s="148"/>
    </row>
    <row r="50" spans="1:22" x14ac:dyDescent="0.25">
      <c r="A50" s="83">
        <v>656</v>
      </c>
      <c r="B50" s="212" t="s">
        <v>775</v>
      </c>
      <c r="C50" s="212"/>
      <c r="D50" s="212"/>
      <c r="E50" s="212"/>
      <c r="F50" s="212"/>
      <c r="G50" s="212"/>
      <c r="H50" s="212"/>
      <c r="I50" s="209" t="s">
        <v>845</v>
      </c>
      <c r="J50" s="209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</row>
    <row r="51" spans="1:22" ht="26.45" customHeight="1" x14ac:dyDescent="0.25">
      <c r="A51" s="83">
        <v>657</v>
      </c>
      <c r="B51" s="212" t="s">
        <v>776</v>
      </c>
      <c r="C51" s="212"/>
      <c r="D51" s="212"/>
      <c r="E51" s="212"/>
      <c r="F51" s="212"/>
      <c r="G51" s="212"/>
      <c r="H51" s="212"/>
      <c r="I51" s="209" t="s">
        <v>846</v>
      </c>
      <c r="J51" s="209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</row>
    <row r="52" spans="1:22" ht="24.95" customHeight="1" x14ac:dyDescent="0.25">
      <c r="A52" s="83">
        <v>659</v>
      </c>
      <c r="B52" s="212" t="s">
        <v>777</v>
      </c>
      <c r="C52" s="212"/>
      <c r="D52" s="212"/>
      <c r="E52" s="212"/>
      <c r="F52" s="212"/>
      <c r="G52" s="212"/>
      <c r="H52" s="212"/>
      <c r="I52" s="209" t="s">
        <v>847</v>
      </c>
      <c r="J52" s="209"/>
      <c r="K52" s="148">
        <v>15296</v>
      </c>
      <c r="L52" s="148"/>
      <c r="M52" s="148"/>
      <c r="N52" s="148"/>
      <c r="O52" s="148"/>
      <c r="P52" s="148"/>
      <c r="Q52" s="148">
        <v>3865</v>
      </c>
      <c r="R52" s="148"/>
      <c r="S52" s="148"/>
      <c r="T52" s="148"/>
      <c r="U52" s="148"/>
      <c r="V52" s="148"/>
    </row>
    <row r="53" spans="1:22" ht="21.95" customHeight="1" x14ac:dyDescent="0.25">
      <c r="A53" s="83" t="s">
        <v>741</v>
      </c>
      <c r="B53" s="154" t="s">
        <v>778</v>
      </c>
      <c r="C53" s="154"/>
      <c r="D53" s="154"/>
      <c r="E53" s="154"/>
      <c r="F53" s="154"/>
      <c r="G53" s="154"/>
      <c r="H53" s="154"/>
      <c r="I53" s="209" t="s">
        <v>848</v>
      </c>
      <c r="J53" s="209"/>
      <c r="K53" s="148">
        <v>3727</v>
      </c>
      <c r="L53" s="148"/>
      <c r="M53" s="148"/>
      <c r="N53" s="148"/>
      <c r="O53" s="148"/>
      <c r="P53" s="148"/>
      <c r="Q53" s="148">
        <v>3367</v>
      </c>
      <c r="R53" s="148"/>
      <c r="S53" s="148"/>
      <c r="T53" s="148"/>
      <c r="U53" s="148"/>
      <c r="V53" s="148"/>
    </row>
    <row r="54" spans="1:22" ht="27.6" customHeight="1" x14ac:dyDescent="0.25">
      <c r="A54" s="83" t="s">
        <v>742</v>
      </c>
      <c r="B54" s="212" t="s">
        <v>779</v>
      </c>
      <c r="C54" s="212"/>
      <c r="D54" s="212"/>
      <c r="E54" s="212"/>
      <c r="F54" s="212"/>
      <c r="G54" s="212"/>
      <c r="H54" s="212"/>
      <c r="I54" s="209" t="s">
        <v>849</v>
      </c>
      <c r="J54" s="209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</row>
    <row r="55" spans="1:22" ht="27" customHeight="1" x14ac:dyDescent="0.25">
      <c r="A55" s="83">
        <v>678</v>
      </c>
      <c r="B55" s="212" t="s">
        <v>780</v>
      </c>
      <c r="C55" s="212"/>
      <c r="D55" s="212"/>
      <c r="E55" s="212"/>
      <c r="F55" s="212"/>
      <c r="G55" s="212"/>
      <c r="H55" s="212"/>
      <c r="I55" s="209" t="s">
        <v>850</v>
      </c>
      <c r="J55" s="209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</row>
    <row r="56" spans="1:22" ht="33" customHeight="1" x14ac:dyDescent="0.25">
      <c r="A56" s="83">
        <v>52</v>
      </c>
      <c r="B56" s="212" t="s">
        <v>781</v>
      </c>
      <c r="C56" s="212"/>
      <c r="D56" s="212"/>
      <c r="E56" s="212"/>
      <c r="F56" s="212"/>
      <c r="G56" s="212"/>
      <c r="H56" s="212"/>
      <c r="I56" s="209" t="s">
        <v>851</v>
      </c>
      <c r="J56" s="209"/>
      <c r="K56" s="148">
        <v>201466</v>
      </c>
      <c r="L56" s="148"/>
      <c r="M56" s="148"/>
      <c r="N56" s="148"/>
      <c r="O56" s="148"/>
      <c r="P56" s="148"/>
      <c r="Q56" s="148">
        <v>196866</v>
      </c>
      <c r="R56" s="148"/>
      <c r="S56" s="148"/>
      <c r="T56" s="148"/>
      <c r="U56" s="148"/>
      <c r="V56" s="148"/>
    </row>
    <row r="57" spans="1:22" ht="36.950000000000003" customHeight="1" x14ac:dyDescent="0.25">
      <c r="A57" s="83" t="s">
        <v>743</v>
      </c>
      <c r="B57" s="212" t="s">
        <v>782</v>
      </c>
      <c r="C57" s="212"/>
      <c r="D57" s="212"/>
      <c r="E57" s="212"/>
      <c r="F57" s="212"/>
      <c r="G57" s="212"/>
      <c r="H57" s="212"/>
      <c r="I57" s="209" t="s">
        <v>852</v>
      </c>
      <c r="J57" s="209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</row>
    <row r="58" spans="1:22" ht="15.6" customHeight="1" x14ac:dyDescent="0.25">
      <c r="A58" s="83">
        <v>525</v>
      </c>
      <c r="B58" s="212" t="s">
        <v>783</v>
      </c>
      <c r="C58" s="212"/>
      <c r="D58" s="212"/>
      <c r="E58" s="212"/>
      <c r="F58" s="212"/>
      <c r="G58" s="212"/>
      <c r="H58" s="212"/>
      <c r="I58" s="209" t="s">
        <v>853</v>
      </c>
      <c r="J58" s="209"/>
      <c r="K58" s="148">
        <v>2891</v>
      </c>
      <c r="L58" s="148"/>
      <c r="M58" s="148"/>
      <c r="N58" s="148"/>
      <c r="O58" s="148"/>
      <c r="P58" s="148"/>
      <c r="Q58" s="148">
        <v>3517</v>
      </c>
      <c r="R58" s="148"/>
      <c r="S58" s="148"/>
      <c r="T58" s="148"/>
      <c r="U58" s="148"/>
      <c r="V58" s="148"/>
    </row>
    <row r="59" spans="1:22" x14ac:dyDescent="0.25">
      <c r="A59" s="83" t="s">
        <v>744</v>
      </c>
      <c r="B59" s="212" t="s">
        <v>784</v>
      </c>
      <c r="C59" s="212"/>
      <c r="D59" s="212"/>
      <c r="E59" s="212"/>
      <c r="F59" s="212"/>
      <c r="G59" s="212"/>
      <c r="H59" s="212"/>
      <c r="I59" s="209" t="s">
        <v>854</v>
      </c>
      <c r="J59" s="209"/>
      <c r="K59" s="148">
        <v>1688</v>
      </c>
      <c r="L59" s="148"/>
      <c r="M59" s="148"/>
      <c r="N59" s="148"/>
      <c r="O59" s="148"/>
      <c r="P59" s="148"/>
      <c r="Q59" s="148">
        <v>3517</v>
      </c>
      <c r="R59" s="148"/>
      <c r="S59" s="148"/>
      <c r="T59" s="148"/>
      <c r="U59" s="148"/>
      <c r="V59" s="148"/>
    </row>
    <row r="60" spans="1:22" ht="38.450000000000003" customHeight="1" x14ac:dyDescent="0.25">
      <c r="A60" s="83">
        <v>53</v>
      </c>
      <c r="B60" s="212" t="s">
        <v>813</v>
      </c>
      <c r="C60" s="212"/>
      <c r="D60" s="212"/>
      <c r="E60" s="212"/>
      <c r="F60" s="212"/>
      <c r="G60" s="212"/>
      <c r="H60" s="212"/>
      <c r="I60" s="209" t="s">
        <v>855</v>
      </c>
      <c r="J60" s="209"/>
      <c r="K60" s="149">
        <f>K61+K62+K63+K64+K65+K66+K67+K68</f>
        <v>119226</v>
      </c>
      <c r="L60" s="149"/>
      <c r="M60" s="149"/>
      <c r="N60" s="149"/>
      <c r="O60" s="149"/>
      <c r="P60" s="149"/>
      <c r="Q60" s="149">
        <f>Q61+Q62+Q63+Q64+Q65+Q66+Q67+Q68</f>
        <v>94557</v>
      </c>
      <c r="R60" s="149"/>
      <c r="S60" s="149"/>
      <c r="T60" s="149"/>
      <c r="U60" s="149"/>
      <c r="V60" s="149"/>
    </row>
    <row r="61" spans="1:22" x14ac:dyDescent="0.25">
      <c r="A61" s="83">
        <v>530</v>
      </c>
      <c r="B61" s="212" t="s">
        <v>785</v>
      </c>
      <c r="C61" s="212"/>
      <c r="D61" s="212"/>
      <c r="E61" s="212"/>
      <c r="F61" s="212"/>
      <c r="G61" s="212"/>
      <c r="H61" s="212"/>
      <c r="I61" s="209" t="s">
        <v>856</v>
      </c>
      <c r="J61" s="209"/>
      <c r="K61" s="148">
        <v>87468</v>
      </c>
      <c r="L61" s="148"/>
      <c r="M61" s="148"/>
      <c r="N61" s="148"/>
      <c r="O61" s="148"/>
      <c r="P61" s="148"/>
      <c r="Q61" s="148">
        <v>48713</v>
      </c>
      <c r="R61" s="148"/>
      <c r="S61" s="148"/>
      <c r="T61" s="148"/>
      <c r="U61" s="148"/>
      <c r="V61" s="148"/>
    </row>
    <row r="62" spans="1:22" x14ac:dyDescent="0.25">
      <c r="A62" s="83">
        <v>531</v>
      </c>
      <c r="B62" s="212" t="s">
        <v>786</v>
      </c>
      <c r="C62" s="212"/>
      <c r="D62" s="212"/>
      <c r="E62" s="212"/>
      <c r="F62" s="212"/>
      <c r="G62" s="212"/>
      <c r="H62" s="212"/>
      <c r="I62" s="209" t="s">
        <v>857</v>
      </c>
      <c r="J62" s="209"/>
      <c r="K62" s="148">
        <v>6987</v>
      </c>
      <c r="L62" s="148"/>
      <c r="M62" s="148"/>
      <c r="N62" s="148"/>
      <c r="O62" s="148"/>
      <c r="P62" s="148"/>
      <c r="Q62" s="148">
        <v>10981</v>
      </c>
      <c r="R62" s="148"/>
      <c r="S62" s="148"/>
      <c r="T62" s="148"/>
      <c r="U62" s="148"/>
      <c r="V62" s="148"/>
    </row>
    <row r="63" spans="1:22" ht="26.1" customHeight="1" x14ac:dyDescent="0.25">
      <c r="A63" s="83" t="s">
        <v>745</v>
      </c>
      <c r="B63" s="212" t="s">
        <v>787</v>
      </c>
      <c r="C63" s="212"/>
      <c r="D63" s="212"/>
      <c r="E63" s="212"/>
      <c r="F63" s="212"/>
      <c r="G63" s="212"/>
      <c r="H63" s="212"/>
      <c r="I63" s="209" t="s">
        <v>858</v>
      </c>
      <c r="J63" s="209"/>
      <c r="K63" s="148">
        <v>6090</v>
      </c>
      <c r="L63" s="148"/>
      <c r="M63" s="148"/>
      <c r="N63" s="148"/>
      <c r="O63" s="148"/>
      <c r="P63" s="148"/>
      <c r="Q63" s="148">
        <v>13088</v>
      </c>
      <c r="R63" s="148"/>
      <c r="S63" s="148"/>
      <c r="T63" s="148"/>
      <c r="U63" s="148"/>
      <c r="V63" s="148"/>
    </row>
    <row r="64" spans="1:22" ht="24.95" customHeight="1" x14ac:dyDescent="0.25">
      <c r="A64" s="83" t="s">
        <v>745</v>
      </c>
      <c r="B64" s="212" t="s">
        <v>788</v>
      </c>
      <c r="C64" s="212"/>
      <c r="D64" s="212"/>
      <c r="E64" s="212"/>
      <c r="F64" s="212"/>
      <c r="G64" s="212"/>
      <c r="H64" s="212"/>
      <c r="I64" s="209" t="s">
        <v>859</v>
      </c>
      <c r="J64" s="209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</row>
    <row r="65" spans="1:22" x14ac:dyDescent="0.25">
      <c r="A65" s="83">
        <v>533</v>
      </c>
      <c r="B65" s="212" t="s">
        <v>789</v>
      </c>
      <c r="C65" s="212"/>
      <c r="D65" s="212"/>
      <c r="E65" s="212"/>
      <c r="F65" s="212"/>
      <c r="G65" s="212"/>
      <c r="H65" s="212"/>
      <c r="I65" s="209" t="s">
        <v>860</v>
      </c>
      <c r="J65" s="209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</row>
    <row r="66" spans="1:22" ht="30.6" customHeight="1" x14ac:dyDescent="0.25">
      <c r="A66" s="83" t="s">
        <v>746</v>
      </c>
      <c r="B66" s="154" t="s">
        <v>790</v>
      </c>
      <c r="C66" s="154"/>
      <c r="D66" s="154"/>
      <c r="E66" s="154"/>
      <c r="F66" s="154"/>
      <c r="G66" s="154"/>
      <c r="H66" s="154"/>
      <c r="I66" s="209" t="s">
        <v>861</v>
      </c>
      <c r="J66" s="209"/>
      <c r="K66" s="148">
        <v>882</v>
      </c>
      <c r="L66" s="148"/>
      <c r="M66" s="148"/>
      <c r="N66" s="148"/>
      <c r="O66" s="148"/>
      <c r="P66" s="148"/>
      <c r="Q66" s="148">
        <v>730</v>
      </c>
      <c r="R66" s="148"/>
      <c r="S66" s="148"/>
      <c r="T66" s="148"/>
      <c r="U66" s="148"/>
      <c r="V66" s="148"/>
    </row>
    <row r="67" spans="1:22" ht="24.6" customHeight="1" x14ac:dyDescent="0.25">
      <c r="A67" s="83" t="s">
        <v>747</v>
      </c>
      <c r="B67" s="212" t="s">
        <v>791</v>
      </c>
      <c r="C67" s="212"/>
      <c r="D67" s="212"/>
      <c r="E67" s="212"/>
      <c r="F67" s="212"/>
      <c r="G67" s="212"/>
      <c r="H67" s="212"/>
      <c r="I67" s="209" t="s">
        <v>862</v>
      </c>
      <c r="J67" s="209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</row>
    <row r="68" spans="1:22" x14ac:dyDescent="0.25">
      <c r="A68" s="83">
        <v>539</v>
      </c>
      <c r="B68" s="212" t="s">
        <v>792</v>
      </c>
      <c r="C68" s="212"/>
      <c r="D68" s="212"/>
      <c r="E68" s="212"/>
      <c r="F68" s="212"/>
      <c r="G68" s="212"/>
      <c r="H68" s="212"/>
      <c r="I68" s="209" t="s">
        <v>863</v>
      </c>
      <c r="J68" s="209"/>
      <c r="K68" s="148">
        <v>17799</v>
      </c>
      <c r="L68" s="148"/>
      <c r="M68" s="148"/>
      <c r="N68" s="148"/>
      <c r="O68" s="148"/>
      <c r="P68" s="148"/>
      <c r="Q68" s="148">
        <v>21045</v>
      </c>
      <c r="R68" s="148"/>
      <c r="S68" s="148"/>
      <c r="T68" s="148"/>
      <c r="U68" s="148"/>
      <c r="V68" s="148"/>
    </row>
    <row r="69" spans="1:22" ht="39.6" customHeight="1" x14ac:dyDescent="0.25">
      <c r="A69" s="83" t="s">
        <v>748</v>
      </c>
      <c r="B69" s="212" t="s">
        <v>793</v>
      </c>
      <c r="C69" s="212"/>
      <c r="D69" s="212"/>
      <c r="E69" s="212"/>
      <c r="F69" s="212"/>
      <c r="G69" s="212"/>
      <c r="H69" s="212"/>
      <c r="I69" s="209" t="s">
        <v>864</v>
      </c>
      <c r="J69" s="209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</row>
    <row r="70" spans="1:22" ht="40.5" customHeight="1" x14ac:dyDescent="0.25">
      <c r="A70" s="83">
        <v>55</v>
      </c>
      <c r="B70" s="212" t="s">
        <v>814</v>
      </c>
      <c r="C70" s="212"/>
      <c r="D70" s="212"/>
      <c r="E70" s="212"/>
      <c r="F70" s="212"/>
      <c r="G70" s="212"/>
      <c r="H70" s="212"/>
      <c r="I70" s="209" t="s">
        <v>865</v>
      </c>
      <c r="J70" s="209"/>
      <c r="K70" s="149">
        <f>K71+K74+K75+K76+K77+K78+K79+K80</f>
        <v>38710</v>
      </c>
      <c r="L70" s="149"/>
      <c r="M70" s="149"/>
      <c r="N70" s="149"/>
      <c r="O70" s="149"/>
      <c r="P70" s="149"/>
      <c r="Q70" s="149">
        <f>Q71+Q74+Q75+Q76+Q77+Q78+Q79+Q80</f>
        <v>11072</v>
      </c>
      <c r="R70" s="149"/>
      <c r="S70" s="149"/>
      <c r="T70" s="149"/>
      <c r="U70" s="149"/>
      <c r="V70" s="149"/>
    </row>
    <row r="71" spans="1:22" x14ac:dyDescent="0.25">
      <c r="A71" s="83">
        <v>550</v>
      </c>
      <c r="B71" s="212" t="s">
        <v>794</v>
      </c>
      <c r="C71" s="212"/>
      <c r="D71" s="212"/>
      <c r="E71" s="212"/>
      <c r="F71" s="212"/>
      <c r="G71" s="212"/>
      <c r="H71" s="212"/>
      <c r="I71" s="209" t="s">
        <v>866</v>
      </c>
      <c r="J71" s="209"/>
      <c r="K71" s="148">
        <v>31378</v>
      </c>
      <c r="L71" s="148"/>
      <c r="M71" s="148"/>
      <c r="N71" s="148"/>
      <c r="O71" s="148"/>
      <c r="P71" s="148"/>
      <c r="Q71" s="148">
        <v>2902</v>
      </c>
      <c r="R71" s="148"/>
      <c r="S71" s="148"/>
      <c r="T71" s="148"/>
      <c r="U71" s="148"/>
      <c r="V71" s="148"/>
    </row>
    <row r="72" spans="1:22" ht="24.6" customHeight="1" x14ac:dyDescent="0.25">
      <c r="A72" s="83" t="s">
        <v>749</v>
      </c>
      <c r="B72" s="212" t="s">
        <v>795</v>
      </c>
      <c r="C72" s="212"/>
      <c r="D72" s="212"/>
      <c r="E72" s="212"/>
      <c r="F72" s="212"/>
      <c r="G72" s="212"/>
      <c r="H72" s="212"/>
      <c r="I72" s="209" t="s">
        <v>867</v>
      </c>
      <c r="J72" s="209"/>
      <c r="K72" s="148">
        <v>436</v>
      </c>
      <c r="L72" s="148"/>
      <c r="M72" s="148"/>
      <c r="N72" s="148"/>
      <c r="O72" s="148"/>
      <c r="P72" s="148"/>
      <c r="Q72" s="148">
        <v>406</v>
      </c>
      <c r="R72" s="148"/>
      <c r="S72" s="148"/>
      <c r="T72" s="148"/>
      <c r="U72" s="148"/>
      <c r="V72" s="148"/>
    </row>
    <row r="73" spans="1:22" ht="24.95" customHeight="1" x14ac:dyDescent="0.25">
      <c r="A73" s="83" t="s">
        <v>749</v>
      </c>
      <c r="B73" s="212" t="s">
        <v>793</v>
      </c>
      <c r="C73" s="212"/>
      <c r="D73" s="212"/>
      <c r="E73" s="212"/>
      <c r="F73" s="212"/>
      <c r="G73" s="212"/>
      <c r="H73" s="212"/>
      <c r="I73" s="209" t="s">
        <v>868</v>
      </c>
      <c r="J73" s="209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</row>
    <row r="74" spans="1:22" x14ac:dyDescent="0.25">
      <c r="A74" s="83">
        <v>551</v>
      </c>
      <c r="B74" s="212" t="s">
        <v>796</v>
      </c>
      <c r="C74" s="212"/>
      <c r="D74" s="212"/>
      <c r="E74" s="212"/>
      <c r="F74" s="212"/>
      <c r="G74" s="212"/>
      <c r="H74" s="212"/>
      <c r="I74" s="209" t="s">
        <v>869</v>
      </c>
      <c r="J74" s="209"/>
      <c r="K74" s="148">
        <v>2244</v>
      </c>
      <c r="L74" s="148"/>
      <c r="M74" s="148"/>
      <c r="N74" s="148"/>
      <c r="O74" s="148"/>
      <c r="P74" s="148"/>
      <c r="Q74" s="148">
        <v>2127</v>
      </c>
      <c r="R74" s="148"/>
      <c r="S74" s="148"/>
      <c r="T74" s="148"/>
      <c r="U74" s="148"/>
      <c r="V74" s="148"/>
    </row>
    <row r="75" spans="1:22" x14ac:dyDescent="0.25">
      <c r="A75" s="83">
        <v>552</v>
      </c>
      <c r="B75" s="212" t="s">
        <v>797</v>
      </c>
      <c r="C75" s="212"/>
      <c r="D75" s="212"/>
      <c r="E75" s="212"/>
      <c r="F75" s="212"/>
      <c r="G75" s="212"/>
      <c r="H75" s="212"/>
      <c r="I75" s="209" t="s">
        <v>870</v>
      </c>
      <c r="J75" s="209"/>
      <c r="K75" s="148">
        <v>1328</v>
      </c>
      <c r="L75" s="148"/>
      <c r="M75" s="148"/>
      <c r="N75" s="148"/>
      <c r="O75" s="148"/>
      <c r="P75" s="148"/>
      <c r="Q75" s="148">
        <v>1849</v>
      </c>
      <c r="R75" s="148"/>
      <c r="S75" s="148"/>
      <c r="T75" s="148"/>
      <c r="U75" s="148"/>
      <c r="V75" s="148"/>
    </row>
    <row r="76" spans="1:22" x14ac:dyDescent="0.25">
      <c r="A76" s="83">
        <v>553</v>
      </c>
      <c r="B76" s="212" t="s">
        <v>798</v>
      </c>
      <c r="C76" s="212"/>
      <c r="D76" s="212"/>
      <c r="E76" s="212"/>
      <c r="F76" s="212"/>
      <c r="G76" s="212"/>
      <c r="H76" s="212"/>
      <c r="I76" s="209" t="s">
        <v>871</v>
      </c>
      <c r="J76" s="209"/>
      <c r="K76" s="148">
        <v>1808</v>
      </c>
      <c r="L76" s="148"/>
      <c r="M76" s="148"/>
      <c r="N76" s="148"/>
      <c r="O76" s="148"/>
      <c r="P76" s="148"/>
      <c r="Q76" s="148">
        <v>1392</v>
      </c>
      <c r="R76" s="148"/>
      <c r="S76" s="148"/>
      <c r="T76" s="148"/>
      <c r="U76" s="148"/>
      <c r="V76" s="148"/>
    </row>
    <row r="77" spans="1:22" x14ac:dyDescent="0.25">
      <c r="A77" s="83">
        <v>554</v>
      </c>
      <c r="B77" s="212" t="s">
        <v>799</v>
      </c>
      <c r="C77" s="212"/>
      <c r="D77" s="212"/>
      <c r="E77" s="212"/>
      <c r="F77" s="212"/>
      <c r="G77" s="212"/>
      <c r="H77" s="212"/>
      <c r="I77" s="209" t="s">
        <v>872</v>
      </c>
      <c r="J77" s="209"/>
      <c r="K77" s="148">
        <v>178</v>
      </c>
      <c r="L77" s="148"/>
      <c r="M77" s="148"/>
      <c r="N77" s="148"/>
      <c r="O77" s="148"/>
      <c r="P77" s="148"/>
      <c r="Q77" s="148">
        <v>334</v>
      </c>
      <c r="R77" s="148"/>
      <c r="S77" s="148"/>
      <c r="T77" s="148"/>
      <c r="U77" s="148"/>
      <c r="V77" s="148"/>
    </row>
    <row r="78" spans="1:22" ht="41.45" customHeight="1" x14ac:dyDescent="0.25">
      <c r="A78" s="83" t="s">
        <v>750</v>
      </c>
      <c r="B78" s="212" t="s">
        <v>816</v>
      </c>
      <c r="C78" s="212"/>
      <c r="D78" s="212"/>
      <c r="E78" s="212"/>
      <c r="F78" s="212"/>
      <c r="G78" s="212"/>
      <c r="H78" s="212"/>
      <c r="I78" s="209" t="s">
        <v>873</v>
      </c>
      <c r="J78" s="209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</row>
    <row r="79" spans="1:22" ht="53.1" customHeight="1" x14ac:dyDescent="0.25">
      <c r="A79" s="83" t="s">
        <v>750</v>
      </c>
      <c r="B79" s="212" t="s">
        <v>888</v>
      </c>
      <c r="C79" s="212"/>
      <c r="D79" s="212"/>
      <c r="E79" s="212"/>
      <c r="F79" s="212"/>
      <c r="G79" s="212"/>
      <c r="H79" s="212"/>
      <c r="I79" s="209" t="s">
        <v>874</v>
      </c>
      <c r="J79" s="209"/>
      <c r="K79" s="148">
        <v>1774</v>
      </c>
      <c r="L79" s="148"/>
      <c r="M79" s="148"/>
      <c r="N79" s="148"/>
      <c r="O79" s="148"/>
      <c r="P79" s="148"/>
      <c r="Q79" s="148">
        <v>2468</v>
      </c>
      <c r="R79" s="148"/>
      <c r="S79" s="148"/>
      <c r="T79" s="148"/>
      <c r="U79" s="148"/>
      <c r="V79" s="148"/>
    </row>
    <row r="80" spans="1:22" x14ac:dyDescent="0.25">
      <c r="A80" s="83">
        <v>559</v>
      </c>
      <c r="B80" s="212" t="s">
        <v>800</v>
      </c>
      <c r="C80" s="212"/>
      <c r="D80" s="212"/>
      <c r="E80" s="212"/>
      <c r="F80" s="212"/>
      <c r="G80" s="212"/>
      <c r="H80" s="212"/>
      <c r="I80" s="209" t="s">
        <v>875</v>
      </c>
      <c r="J80" s="209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</row>
    <row r="81" spans="1:22" ht="15.95" customHeight="1" x14ac:dyDescent="0.25">
      <c r="A81" s="83"/>
      <c r="B81" s="212" t="s">
        <v>801</v>
      </c>
      <c r="C81" s="212"/>
      <c r="D81" s="212"/>
      <c r="E81" s="212"/>
      <c r="F81" s="212"/>
      <c r="G81" s="212"/>
      <c r="H81" s="212"/>
      <c r="I81" s="209" t="s">
        <v>876</v>
      </c>
      <c r="J81" s="209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</row>
    <row r="82" spans="1:22" ht="43.5" customHeight="1" x14ac:dyDescent="0.25">
      <c r="A82" s="83" t="s">
        <v>751</v>
      </c>
      <c r="B82" s="123" t="s">
        <v>802</v>
      </c>
      <c r="C82" s="123"/>
      <c r="D82" s="123"/>
      <c r="E82" s="123"/>
      <c r="F82" s="123"/>
      <c r="G82" s="123"/>
      <c r="H82" s="123"/>
      <c r="I82" s="209" t="s">
        <v>877</v>
      </c>
      <c r="J82" s="209"/>
      <c r="K82" s="148">
        <v>90660</v>
      </c>
      <c r="L82" s="148"/>
      <c r="M82" s="148"/>
      <c r="N82" s="148"/>
      <c r="O82" s="148"/>
      <c r="P82" s="148"/>
      <c r="Q82" s="148">
        <v>90612</v>
      </c>
      <c r="R82" s="148"/>
      <c r="S82" s="148"/>
      <c r="T82" s="148"/>
      <c r="U82" s="148"/>
      <c r="V82" s="148"/>
    </row>
    <row r="83" spans="1:22" ht="39.950000000000003" customHeight="1" x14ac:dyDescent="0.25">
      <c r="A83" s="83" t="s">
        <v>752</v>
      </c>
      <c r="B83" s="123" t="s">
        <v>803</v>
      </c>
      <c r="C83" s="123"/>
      <c r="D83" s="123"/>
      <c r="E83" s="123"/>
      <c r="F83" s="123"/>
      <c r="G83" s="123"/>
      <c r="H83" s="123"/>
      <c r="I83" s="209" t="s">
        <v>878</v>
      </c>
      <c r="J83" s="209"/>
      <c r="K83" s="148">
        <v>80651</v>
      </c>
      <c r="L83" s="148"/>
      <c r="M83" s="148"/>
      <c r="N83" s="148"/>
      <c r="O83" s="148"/>
      <c r="P83" s="148"/>
      <c r="Q83" s="148">
        <v>68369</v>
      </c>
      <c r="R83" s="148"/>
      <c r="S83" s="148"/>
      <c r="T83" s="148"/>
      <c r="U83" s="148"/>
      <c r="V83" s="148"/>
    </row>
    <row r="84" spans="1:22" ht="36.950000000000003" customHeight="1" x14ac:dyDescent="0.25">
      <c r="A84" s="83">
        <v>479</v>
      </c>
      <c r="B84" s="212" t="s">
        <v>804</v>
      </c>
      <c r="C84" s="212"/>
      <c r="D84" s="212"/>
      <c r="E84" s="212"/>
      <c r="F84" s="212"/>
      <c r="G84" s="212"/>
      <c r="H84" s="212"/>
      <c r="I84" s="209" t="s">
        <v>879</v>
      </c>
      <c r="J84" s="209"/>
      <c r="K84" s="148">
        <v>10009</v>
      </c>
      <c r="L84" s="148"/>
      <c r="M84" s="148"/>
      <c r="N84" s="148"/>
      <c r="O84" s="148"/>
      <c r="P84" s="148"/>
      <c r="Q84" s="148">
        <v>22243</v>
      </c>
      <c r="R84" s="148"/>
      <c r="S84" s="148"/>
      <c r="T84" s="148"/>
      <c r="U84" s="148"/>
      <c r="V84" s="148"/>
    </row>
    <row r="85" spans="1:22" ht="38.450000000000003" customHeight="1" x14ac:dyDescent="0.25">
      <c r="A85" s="83">
        <v>279</v>
      </c>
      <c r="B85" s="212" t="s">
        <v>805</v>
      </c>
      <c r="C85" s="212"/>
      <c r="D85" s="212"/>
      <c r="E85" s="212"/>
      <c r="F85" s="212"/>
      <c r="G85" s="212"/>
      <c r="H85" s="212"/>
      <c r="I85" s="209" t="s">
        <v>880</v>
      </c>
      <c r="J85" s="209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</row>
    <row r="86" spans="1:22" ht="24.6" customHeight="1" x14ac:dyDescent="0.25">
      <c r="A86" s="83">
        <v>271</v>
      </c>
      <c r="B86" s="212" t="s">
        <v>806</v>
      </c>
      <c r="C86" s="212"/>
      <c r="D86" s="212"/>
      <c r="E86" s="212"/>
      <c r="F86" s="212"/>
      <c r="G86" s="212"/>
      <c r="H86" s="212"/>
      <c r="I86" s="209" t="s">
        <v>881</v>
      </c>
      <c r="J86" s="209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</row>
    <row r="87" spans="1:22" ht="24" customHeight="1" x14ac:dyDescent="0.25">
      <c r="A87" s="83">
        <v>484</v>
      </c>
      <c r="B87" s="212" t="s">
        <v>807</v>
      </c>
      <c r="C87" s="212"/>
      <c r="D87" s="212"/>
      <c r="E87" s="212"/>
      <c r="F87" s="212"/>
      <c r="G87" s="212"/>
      <c r="H87" s="212"/>
      <c r="I87" s="209" t="s">
        <v>882</v>
      </c>
      <c r="J87" s="209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</row>
    <row r="88" spans="1:22" ht="26.1" customHeight="1" x14ac:dyDescent="0.25">
      <c r="A88" s="83">
        <v>480</v>
      </c>
      <c r="B88" s="212" t="s">
        <v>808</v>
      </c>
      <c r="C88" s="212"/>
      <c r="D88" s="212"/>
      <c r="E88" s="212"/>
      <c r="F88" s="212"/>
      <c r="G88" s="212"/>
      <c r="H88" s="212"/>
      <c r="I88" s="209" t="s">
        <v>883</v>
      </c>
      <c r="J88" s="209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</row>
    <row r="89" spans="1:22" ht="25.5" customHeight="1" x14ac:dyDescent="0.25">
      <c r="A89" s="83" t="s">
        <v>753</v>
      </c>
      <c r="B89" s="154" t="s">
        <v>809</v>
      </c>
      <c r="C89" s="154"/>
      <c r="D89" s="154"/>
      <c r="E89" s="154"/>
      <c r="F89" s="154"/>
      <c r="G89" s="154"/>
      <c r="H89" s="154"/>
      <c r="I89" s="209" t="s">
        <v>884</v>
      </c>
      <c r="J89" s="209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</row>
    <row r="90" spans="1:22" ht="25.5" x14ac:dyDescent="0.25">
      <c r="A90" s="83" t="s">
        <v>753</v>
      </c>
      <c r="B90" s="154" t="s">
        <v>810</v>
      </c>
      <c r="C90" s="154"/>
      <c r="D90" s="154"/>
      <c r="E90" s="154"/>
      <c r="F90" s="154"/>
      <c r="G90" s="154"/>
      <c r="H90" s="154"/>
      <c r="I90" s="209" t="s">
        <v>885</v>
      </c>
      <c r="J90" s="209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</row>
    <row r="91" spans="1:22" ht="51.95" customHeight="1" x14ac:dyDescent="0.25">
      <c r="A91" s="83" t="s">
        <v>753</v>
      </c>
      <c r="B91" s="154" t="s">
        <v>811</v>
      </c>
      <c r="C91" s="154"/>
      <c r="D91" s="154"/>
      <c r="E91" s="154"/>
      <c r="F91" s="154"/>
      <c r="G91" s="154"/>
      <c r="H91" s="154"/>
      <c r="I91" s="209" t="s">
        <v>886</v>
      </c>
      <c r="J91" s="209"/>
      <c r="K91" s="148">
        <v>10976</v>
      </c>
      <c r="L91" s="148"/>
      <c r="M91" s="148"/>
      <c r="N91" s="148"/>
      <c r="O91" s="148"/>
      <c r="P91" s="148"/>
      <c r="Q91" s="148">
        <v>10916</v>
      </c>
      <c r="R91" s="148"/>
      <c r="S91" s="148"/>
      <c r="T91" s="148"/>
      <c r="U91" s="148"/>
      <c r="V91" s="148"/>
    </row>
    <row r="92" spans="1:22" ht="12" customHeight="1" x14ac:dyDescent="0.25">
      <c r="A92" s="28"/>
      <c r="B92" s="46"/>
      <c r="C92" s="46"/>
      <c r="D92" s="46"/>
      <c r="E92" s="46"/>
      <c r="F92" s="46"/>
      <c r="G92" s="46"/>
      <c r="H92" s="46"/>
      <c r="I92" s="72"/>
      <c r="J92" s="72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</row>
    <row r="93" spans="1:22" ht="10.5" customHeight="1" x14ac:dyDescent="0.25">
      <c r="B93" s="88"/>
      <c r="C93" s="88"/>
      <c r="D93" s="88"/>
      <c r="E93" s="88"/>
      <c r="F93" s="88"/>
    </row>
    <row r="94" spans="1:22" x14ac:dyDescent="0.25">
      <c r="B94" s="210" t="s">
        <v>890</v>
      </c>
      <c r="C94" s="210"/>
      <c r="D94" s="210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</row>
    <row r="95" spans="1:22" x14ac:dyDescent="0.25"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</row>
    <row r="96" spans="1:22" x14ac:dyDescent="0.25"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</row>
    <row r="97" spans="1:22" x14ac:dyDescent="0.25"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</row>
    <row r="98" spans="1:22" x14ac:dyDescent="0.25"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</row>
    <row r="99" spans="1:22" x14ac:dyDescent="0.25"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</row>
    <row r="100" spans="1:22" x14ac:dyDescent="0.25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</row>
    <row r="101" spans="1:22" x14ac:dyDescent="0.25"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</row>
    <row r="102" spans="1:22" x14ac:dyDescent="0.25"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</row>
    <row r="103" spans="1:22" ht="7.5" customHeight="1" x14ac:dyDescent="0.25"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</row>
    <row r="104" spans="1:22" ht="3.6" hidden="1" customHeight="1" x14ac:dyDescent="0.25"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</row>
    <row r="105" spans="1:22" ht="0.6" hidden="1" customHeight="1" x14ac:dyDescent="0.25"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</row>
    <row r="106" spans="1:22" ht="36" customHeight="1" x14ac:dyDescent="0.25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</row>
    <row r="107" spans="1:22" ht="20.100000000000001" customHeight="1" x14ac:dyDescent="0.25">
      <c r="H107" s="90"/>
      <c r="I107" s="90"/>
      <c r="J107" s="90"/>
      <c r="K107" s="90"/>
      <c r="L107" s="90"/>
      <c r="M107" s="90"/>
      <c r="N107" s="90"/>
      <c r="P107" s="91"/>
      <c r="Q107" s="91"/>
      <c r="R107" s="91"/>
      <c r="S107" s="91"/>
      <c r="T107" s="91"/>
      <c r="U107" s="91"/>
    </row>
    <row r="108" spans="1:22" ht="14.45" customHeight="1" x14ac:dyDescent="0.25">
      <c r="A108" s="32" t="s">
        <v>280</v>
      </c>
      <c r="B108" s="98"/>
      <c r="C108" s="98"/>
      <c r="D108" s="98"/>
      <c r="E108" s="98"/>
      <c r="F108" s="32"/>
      <c r="G108" s="99" t="s">
        <v>282</v>
      </c>
      <c r="H108" s="99"/>
      <c r="I108" s="99"/>
      <c r="J108" s="99"/>
      <c r="K108" s="99"/>
      <c r="L108" s="84"/>
      <c r="M108" s="84"/>
      <c r="N108" s="32"/>
      <c r="O108" s="208" t="s">
        <v>283</v>
      </c>
      <c r="P108" s="208"/>
      <c r="Q108" s="208"/>
      <c r="R108" s="208"/>
      <c r="S108" s="208"/>
      <c r="T108" s="208"/>
      <c r="U108" s="208"/>
      <c r="V108" s="208"/>
    </row>
    <row r="109" spans="1:22" ht="14.4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</row>
    <row r="110" spans="1:22" ht="29.1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94" t="s">
        <v>693</v>
      </c>
      <c r="N110" s="32"/>
      <c r="O110" s="32"/>
      <c r="P110" s="32"/>
      <c r="Q110" s="32"/>
      <c r="R110" s="32"/>
      <c r="S110" s="32"/>
      <c r="T110" s="32"/>
      <c r="U110" s="32"/>
      <c r="V110" s="32"/>
    </row>
    <row r="111" spans="1:22" x14ac:dyDescent="0.25">
      <c r="A111" s="32" t="s">
        <v>819</v>
      </c>
      <c r="B111" s="98"/>
      <c r="C111" s="98"/>
      <c r="D111" s="92">
        <v>20</v>
      </c>
      <c r="E111" s="93"/>
      <c r="F111" s="84" t="s">
        <v>719</v>
      </c>
      <c r="G111" s="98"/>
      <c r="H111" s="98"/>
      <c r="I111" s="98"/>
      <c r="J111" s="98"/>
      <c r="K111" s="98"/>
      <c r="L111" s="32"/>
      <c r="M111" s="32"/>
      <c r="N111" s="32"/>
      <c r="O111" s="98"/>
      <c r="P111" s="98"/>
      <c r="Q111" s="98"/>
      <c r="R111" s="98"/>
      <c r="S111" s="98"/>
      <c r="T111" s="98"/>
      <c r="U111" s="98"/>
      <c r="V111" s="98"/>
    </row>
    <row r="112" spans="1:22" ht="27" customHeight="1" x14ac:dyDescent="0.25"/>
    <row r="113" spans="2:20" ht="54" customHeight="1" x14ac:dyDescent="0.25"/>
    <row r="114" spans="2:20" x14ac:dyDescent="0.25">
      <c r="B114" s="206" t="s">
        <v>887</v>
      </c>
      <c r="C114" s="206"/>
      <c r="D114" s="206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</row>
    <row r="115" spans="2:20" x14ac:dyDescent="0.25"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</row>
    <row r="116" spans="2:20" x14ac:dyDescent="0.25"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</row>
    <row r="117" spans="2:20" x14ac:dyDescent="0.25"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</row>
    <row r="118" spans="2:20" x14ac:dyDescent="0.25"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</row>
    <row r="119" spans="2:20" x14ac:dyDescent="0.25"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</row>
    <row r="120" spans="2:20" x14ac:dyDescent="0.25"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</row>
    <row r="121" spans="2:20" x14ac:dyDescent="0.25"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</row>
    <row r="122" spans="2:20" x14ac:dyDescent="0.25"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</row>
    <row r="123" spans="2:20" x14ac:dyDescent="0.25"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</row>
    <row r="124" spans="2:20" x14ac:dyDescent="0.25"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</row>
    <row r="125" spans="2:20" x14ac:dyDescent="0.25"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</row>
    <row r="126" spans="2:20" x14ac:dyDescent="0.25"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</row>
    <row r="127" spans="2:20" x14ac:dyDescent="0.25"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</row>
    <row r="128" spans="2:20" x14ac:dyDescent="0.25"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</row>
    <row r="129" spans="2:20" x14ac:dyDescent="0.25"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</row>
    <row r="130" spans="2:20" x14ac:dyDescent="0.25"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</row>
    <row r="131" spans="2:20" x14ac:dyDescent="0.25"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</row>
    <row r="132" spans="2:20" x14ac:dyDescent="0.25"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</row>
    <row r="133" spans="2:20" x14ac:dyDescent="0.25"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</row>
    <row r="134" spans="2:20" x14ac:dyDescent="0.25"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</row>
    <row r="135" spans="2:20" ht="80.45" customHeight="1" x14ac:dyDescent="0.25"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</row>
  </sheetData>
  <sheetProtection sheet="1" objects="1" scenarios="1" selectLockedCells="1"/>
  <mergeCells count="301">
    <mergeCell ref="A3:F3"/>
    <mergeCell ref="A5:H5"/>
    <mergeCell ref="A7:H7"/>
    <mergeCell ref="J8:N8"/>
    <mergeCell ref="G108:K108"/>
    <mergeCell ref="B111:C111"/>
    <mergeCell ref="G111:K111"/>
    <mergeCell ref="C4:H4"/>
    <mergeCell ref="C6:H6"/>
    <mergeCell ref="G19:I19"/>
    <mergeCell ref="G16:N16"/>
    <mergeCell ref="G17:P17"/>
    <mergeCell ref="K19:L19"/>
    <mergeCell ref="I22:J23"/>
    <mergeCell ref="B22:H23"/>
    <mergeCell ref="A22:A23"/>
    <mergeCell ref="A9:H9"/>
    <mergeCell ref="A10:H10"/>
    <mergeCell ref="A11:H11"/>
    <mergeCell ref="A12:H12"/>
    <mergeCell ref="K23:P23"/>
    <mergeCell ref="B59:H59"/>
    <mergeCell ref="B60:H60"/>
    <mergeCell ref="B61:H61"/>
    <mergeCell ref="Q23:V23"/>
    <mergeCell ref="K22:V22"/>
    <mergeCell ref="B35:H35"/>
    <mergeCell ref="B36:H36"/>
    <mergeCell ref="B37:H37"/>
    <mergeCell ref="B24:H24"/>
    <mergeCell ref="B25:H25"/>
    <mergeCell ref="B26:H26"/>
    <mergeCell ref="B27:H27"/>
    <mergeCell ref="B28:H28"/>
    <mergeCell ref="B29:H29"/>
    <mergeCell ref="B30:H30"/>
    <mergeCell ref="B31:H31"/>
    <mergeCell ref="I37:J37"/>
    <mergeCell ref="K34:P34"/>
    <mergeCell ref="K35:P35"/>
    <mergeCell ref="K36:P36"/>
    <mergeCell ref="K37:P37"/>
    <mergeCell ref="Q25:V25"/>
    <mergeCell ref="Q26:V26"/>
    <mergeCell ref="Q27:V27"/>
    <mergeCell ref="Q28:V28"/>
    <mergeCell ref="Q29:V29"/>
    <mergeCell ref="Q30:V30"/>
    <mergeCell ref="B41:H41"/>
    <mergeCell ref="B42:H42"/>
    <mergeCell ref="B43:H43"/>
    <mergeCell ref="B32:H32"/>
    <mergeCell ref="B33:H33"/>
    <mergeCell ref="B34:H34"/>
    <mergeCell ref="I34:J34"/>
    <mergeCell ref="I35:J35"/>
    <mergeCell ref="I36:J36"/>
    <mergeCell ref="I24:J24"/>
    <mergeCell ref="K24:P24"/>
    <mergeCell ref="Q24:V24"/>
    <mergeCell ref="I25:J25"/>
    <mergeCell ref="I26:J26"/>
    <mergeCell ref="I27:J27"/>
    <mergeCell ref="B38:H38"/>
    <mergeCell ref="B39:H39"/>
    <mergeCell ref="B40:H40"/>
    <mergeCell ref="I38:J38"/>
    <mergeCell ref="I39:J39"/>
    <mergeCell ref="I28:J28"/>
    <mergeCell ref="I29:J29"/>
    <mergeCell ref="I30:J30"/>
    <mergeCell ref="I31:J31"/>
    <mergeCell ref="I32:J32"/>
    <mergeCell ref="I33:J33"/>
    <mergeCell ref="Q37:V37"/>
    <mergeCell ref="Q38:V38"/>
    <mergeCell ref="Q39:V39"/>
    <mergeCell ref="Q40:V40"/>
    <mergeCell ref="B56:H56"/>
    <mergeCell ref="B57:H57"/>
    <mergeCell ref="B58:H58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K58:P58"/>
    <mergeCell ref="K38:P38"/>
    <mergeCell ref="K39:P39"/>
    <mergeCell ref="I58:J58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I52:J52"/>
    <mergeCell ref="I53:J53"/>
    <mergeCell ref="I54:J54"/>
    <mergeCell ref="I55:J55"/>
    <mergeCell ref="I56:J56"/>
    <mergeCell ref="I57:J57"/>
    <mergeCell ref="I46:J46"/>
    <mergeCell ref="I47:J47"/>
    <mergeCell ref="K46:P46"/>
    <mergeCell ref="K47:P47"/>
    <mergeCell ref="K48:P48"/>
    <mergeCell ref="K52:P52"/>
    <mergeCell ref="K53:P53"/>
    <mergeCell ref="K54:P54"/>
    <mergeCell ref="K55:P55"/>
    <mergeCell ref="K56:P56"/>
    <mergeCell ref="K57:P57"/>
    <mergeCell ref="K50:P50"/>
    <mergeCell ref="K51:P51"/>
    <mergeCell ref="K40:P40"/>
    <mergeCell ref="K41:P41"/>
    <mergeCell ref="K42:P42"/>
    <mergeCell ref="K43:P43"/>
    <mergeCell ref="K44:P44"/>
    <mergeCell ref="K45:P45"/>
    <mergeCell ref="K49:P49"/>
    <mergeCell ref="K64:P64"/>
    <mergeCell ref="K65:P65"/>
    <mergeCell ref="K66:P66"/>
    <mergeCell ref="K67:P67"/>
    <mergeCell ref="K68:P68"/>
    <mergeCell ref="K69:P69"/>
    <mergeCell ref="K59:P59"/>
    <mergeCell ref="K60:P60"/>
    <mergeCell ref="K61:P61"/>
    <mergeCell ref="K62:P62"/>
    <mergeCell ref="K63:P63"/>
    <mergeCell ref="K88:P88"/>
    <mergeCell ref="K89:P89"/>
    <mergeCell ref="K90:P90"/>
    <mergeCell ref="K82:P82"/>
    <mergeCell ref="K83:P83"/>
    <mergeCell ref="K84:P84"/>
    <mergeCell ref="K85:P85"/>
    <mergeCell ref="K86:P86"/>
    <mergeCell ref="K87:P87"/>
    <mergeCell ref="K76:P76"/>
    <mergeCell ref="K77:P77"/>
    <mergeCell ref="K78:P78"/>
    <mergeCell ref="K79:P79"/>
    <mergeCell ref="K80:P80"/>
    <mergeCell ref="K81:P81"/>
    <mergeCell ref="K70:P70"/>
    <mergeCell ref="K71:P71"/>
    <mergeCell ref="K72:P72"/>
    <mergeCell ref="K73:P73"/>
    <mergeCell ref="K74:P74"/>
    <mergeCell ref="K75:P75"/>
    <mergeCell ref="Q41:V41"/>
    <mergeCell ref="Q42:V42"/>
    <mergeCell ref="Q31:V31"/>
    <mergeCell ref="Q32:V32"/>
    <mergeCell ref="Q33:V33"/>
    <mergeCell ref="Q34:V34"/>
    <mergeCell ref="Q35:V35"/>
    <mergeCell ref="Q36:V36"/>
    <mergeCell ref="Q49:V49"/>
    <mergeCell ref="Q50:V50"/>
    <mergeCell ref="Q51:V51"/>
    <mergeCell ref="Q52:V52"/>
    <mergeCell ref="Q53:V53"/>
    <mergeCell ref="Q54:V54"/>
    <mergeCell ref="Q43:V43"/>
    <mergeCell ref="Q44:V44"/>
    <mergeCell ref="Q45:V45"/>
    <mergeCell ref="Q46:V46"/>
    <mergeCell ref="Q47:V47"/>
    <mergeCell ref="Q48:V48"/>
    <mergeCell ref="Q61:V61"/>
    <mergeCell ref="Q62:V62"/>
    <mergeCell ref="Q63:V63"/>
    <mergeCell ref="Q64:V64"/>
    <mergeCell ref="Q65:V65"/>
    <mergeCell ref="Q66:V66"/>
    <mergeCell ref="Q55:V55"/>
    <mergeCell ref="Q56:V56"/>
    <mergeCell ref="Q57:V57"/>
    <mergeCell ref="Q58:V58"/>
    <mergeCell ref="Q59:V59"/>
    <mergeCell ref="Q60:V60"/>
    <mergeCell ref="Q73:V73"/>
    <mergeCell ref="Q74:V74"/>
    <mergeCell ref="Q75:V75"/>
    <mergeCell ref="Q76:V76"/>
    <mergeCell ref="Q77:V77"/>
    <mergeCell ref="Q78:V78"/>
    <mergeCell ref="Q67:V67"/>
    <mergeCell ref="Q68:V68"/>
    <mergeCell ref="Q69:V69"/>
    <mergeCell ref="Q70:V70"/>
    <mergeCell ref="Q71:V71"/>
    <mergeCell ref="Q72:V72"/>
    <mergeCell ref="Q85:V85"/>
    <mergeCell ref="Q86:V86"/>
    <mergeCell ref="Q87:V87"/>
    <mergeCell ref="Q88:V88"/>
    <mergeCell ref="Q89:V89"/>
    <mergeCell ref="Q90:V90"/>
    <mergeCell ref="Q79:V79"/>
    <mergeCell ref="Q80:V80"/>
    <mergeCell ref="Q81:V81"/>
    <mergeCell ref="Q82:V82"/>
    <mergeCell ref="Q83:V83"/>
    <mergeCell ref="Q84:V84"/>
    <mergeCell ref="B73:H73"/>
    <mergeCell ref="B74:H74"/>
    <mergeCell ref="B75:H75"/>
    <mergeCell ref="B76:H76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89:H89"/>
    <mergeCell ref="B90:H90"/>
    <mergeCell ref="B91:H91"/>
    <mergeCell ref="I59:J59"/>
    <mergeCell ref="I60:J60"/>
    <mergeCell ref="I61:J61"/>
    <mergeCell ref="I62:J62"/>
    <mergeCell ref="I63:J63"/>
    <mergeCell ref="I64:J64"/>
    <mergeCell ref="I65:J65"/>
    <mergeCell ref="B83:H83"/>
    <mergeCell ref="B84:H84"/>
    <mergeCell ref="B85:H85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71:H71"/>
    <mergeCell ref="B72:H72"/>
    <mergeCell ref="I74:J74"/>
    <mergeCell ref="I75:J75"/>
    <mergeCell ref="I76:J76"/>
    <mergeCell ref="I77:J77"/>
    <mergeCell ref="I66:J66"/>
    <mergeCell ref="I67:J67"/>
    <mergeCell ref="I68:J68"/>
    <mergeCell ref="I69:J69"/>
    <mergeCell ref="I70:J70"/>
    <mergeCell ref="I71:J71"/>
    <mergeCell ref="A4:B4"/>
    <mergeCell ref="B114:T135"/>
    <mergeCell ref="O108:V108"/>
    <mergeCell ref="B108:E108"/>
    <mergeCell ref="O111:V111"/>
    <mergeCell ref="I90:J90"/>
    <mergeCell ref="I91:J91"/>
    <mergeCell ref="B94:T105"/>
    <mergeCell ref="Q91:V91"/>
    <mergeCell ref="K91:P91"/>
    <mergeCell ref="I84:J84"/>
    <mergeCell ref="I85:J85"/>
    <mergeCell ref="I86:J86"/>
    <mergeCell ref="I87:J87"/>
    <mergeCell ref="I88:J88"/>
    <mergeCell ref="I89:J89"/>
    <mergeCell ref="I78:J78"/>
    <mergeCell ref="I79:J79"/>
    <mergeCell ref="I80:J80"/>
    <mergeCell ref="I81:J81"/>
    <mergeCell ref="I82:J82"/>
    <mergeCell ref="I83:J83"/>
    <mergeCell ref="I72:J72"/>
    <mergeCell ref="I73:J73"/>
  </mergeCells>
  <phoneticPr fontId="30" type="noConversion"/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Упутство</vt:lpstr>
      <vt:lpstr>Биланс стања</vt:lpstr>
      <vt:lpstr>Биланс успјеха</vt:lpstr>
      <vt:lpstr>Извјештај о осталом резултату</vt:lpstr>
      <vt:lpstr>Биланс токова готовине</vt:lpstr>
      <vt:lpstr>Извјеш. о променама на капиталу</vt:lpstr>
      <vt:lpstr>Анекс</vt:lpstr>
      <vt:lpstr>'Биланс токова готовине'!Print_Titles</vt:lpstr>
      <vt:lpstr>'Биланс успјеха'!Print_Titles</vt:lpstr>
      <vt:lpstr>'Извјеш. о променама на капиталу'!Print_Titles</vt:lpstr>
      <vt:lpstr>'Извјештај о осталом резултату'!Print_Titles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Nebojsa Vukovic</cp:lastModifiedBy>
  <cp:lastPrinted>2024-02-26T08:11:38Z</cp:lastPrinted>
  <dcterms:created xsi:type="dcterms:W3CDTF">2022-06-20T08:50:07Z</dcterms:created>
  <dcterms:modified xsi:type="dcterms:W3CDTF">2024-03-01T07:07:06Z</dcterms:modified>
</cp:coreProperties>
</file>